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7755"/>
  </bookViews>
  <sheets>
    <sheet name="Adozioni-RCTF01701V-19_Giugno_2" sheetId="1" r:id="rId1"/>
  </sheets>
  <calcPr calcId="0"/>
</workbook>
</file>

<file path=xl/calcChain.xml><?xml version="1.0" encoding="utf-8"?>
<calcChain xmlns="http://schemas.openxmlformats.org/spreadsheetml/2006/main">
  <c r="F12" i="1" l="1"/>
  <c r="F13" i="1"/>
  <c r="F14" i="1"/>
  <c r="F15" i="1"/>
  <c r="I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I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I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I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</calcChain>
</file>

<file path=xl/sharedStrings.xml><?xml version="1.0" encoding="utf-8"?>
<sst xmlns="http://schemas.openxmlformats.org/spreadsheetml/2006/main" count="1469" uniqueCount="208">
  <si>
    <t>RCTF01701V</t>
  </si>
  <si>
    <t>ENRICO FERMI</t>
  </si>
  <si>
    <t>PIAZZA MORELLO</t>
  </si>
  <si>
    <t>Bagnara Calabra</t>
  </si>
  <si>
    <t>NUM. PROT.:</t>
  </si>
  <si>
    <t>DATA PROT.:</t>
  </si>
  <si>
    <t>CLASSE</t>
  </si>
  <si>
    <t>SEZIONE</t>
  </si>
  <si>
    <t>TIPO</t>
  </si>
  <si>
    <t>CORSO</t>
  </si>
  <si>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</si>
  <si>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</si>
  <si>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</si>
  <si>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</si>
  <si>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</si>
  <si>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</si>
  <si>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</si>
  <si>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</si>
  <si>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ANNO DI PRIMA ADOZIONE</t>
  </si>
  <si>
    <t>NUOVA</t>
  </si>
  <si>
    <t>DA ACQUISTARE</t>
  </si>
  <si>
    <t>CONSIGLIATO</t>
  </si>
  <si>
    <t>D</t>
  </si>
  <si>
    <t>NO</t>
  </si>
  <si>
    <t>ELETTRONICA ED ELETTROTECNICA - BIENNIO COMUNE</t>
  </si>
  <si>
    <t>MATEMATICA</t>
  </si>
  <si>
    <t>BERGAMINI MASSIMO TRIFONE ANNA BAROZZI GRAZIELLA</t>
  </si>
  <si>
    <t>MATEMATICA.VERDE 2ED. - VOLUME 1 (LDM)</t>
  </si>
  <si>
    <t xml:space="preserve"> </t>
  </si>
  <si>
    <t>ZANICHELLI EDITORE</t>
  </si>
  <si>
    <t>No</t>
  </si>
  <si>
    <t>Si</t>
  </si>
  <si>
    <t>ITALIANO GRAMMATICA</t>
  </si>
  <si>
    <t>DEGANI ANNA MANDELLI ANNA MARIA VIBERTI PIER GIORGIO</t>
  </si>
  <si>
    <t>DIRE SCRIVERE COMUNICARE + DVD</t>
  </si>
  <si>
    <t>PER LE SCUOLE SECONDARIE DI SECONDO GRADO</t>
  </si>
  <si>
    <t>U</t>
  </si>
  <si>
    <t>SEI</t>
  </si>
  <si>
    <t>TECNOLOGIE E TECNICHE DI RAPPRESENTAZIONE GRAFICA</t>
  </si>
  <si>
    <t>ANDREANI FERNANDA DADDA CLARA LANDORNO SANDRO</t>
  </si>
  <si>
    <t>NUOVO TECNOLOGIA &amp; GRAFICA</t>
  </si>
  <si>
    <t>LA SCUOLA EDITRICE</t>
  </si>
  <si>
    <t>SCIENZE MOTORIE E SPORTIVE</t>
  </si>
  <si>
    <t>LOVECCHIO N FIORINI G  CHIESA E CORETTI S  BOCCHI S</t>
  </si>
  <si>
    <t>EDUCARE AL MOVIMENTO VOLUME ALLENAMENTO SALUTE E BENESSERE + EBOOK</t>
  </si>
  <si>
    <t>MARIETTI SCUOLA</t>
  </si>
  <si>
    <t>CHIMICA</t>
  </si>
  <si>
    <t>VALITUTTI GIUSEPPE FALASCA MARCO AMADIO PATRIZIA</t>
  </si>
  <si>
    <t>SCOPRIRE LA CHIMICA - VOLUME UNICO (LDM)</t>
  </si>
  <si>
    <t>SECONDA EDIZIONE</t>
  </si>
  <si>
    <t>STORIA</t>
  </si>
  <si>
    <t xml:space="preserve">LUNARI MARCO  </t>
  </si>
  <si>
    <t>TEMPO E CIVILTÀ  - VOLUME 1  (LDM)</t>
  </si>
  <si>
    <t>DALLA PREISTORIA ALL'ETÀ DI CESARE</t>
  </si>
  <si>
    <t>ITALIANO ANTOLOGIE</t>
  </si>
  <si>
    <t>SIMONA BRENNA MARILENA CAIMI PAOLO SENNA, PIERLUISA SEREGNI</t>
  </si>
  <si>
    <t>BELLI DA LEGGERE</t>
  </si>
  <si>
    <t>B.MONDADORI</t>
  </si>
  <si>
    <t>TECNOLOGIE INFORMATICHE</t>
  </si>
  <si>
    <t xml:space="preserve">BELTRAMO FAUSTO IACOBELLI CESARE </t>
  </si>
  <si>
    <t>COMPUWORLD 4.0</t>
  </si>
  <si>
    <t>VOLUME + CD-ROM 2018</t>
  </si>
  <si>
    <t>SCUOLA &amp; AZIENDA</t>
  </si>
  <si>
    <t>INGLESE</t>
  </si>
  <si>
    <t xml:space="preserve">AA VV  </t>
  </si>
  <si>
    <t>ENGAGE! COMPACT</t>
  </si>
  <si>
    <t>PEARSON LONGMAN</t>
  </si>
  <si>
    <t>RELIGIONE</t>
  </si>
  <si>
    <t xml:space="preserve">CONTADINI M  </t>
  </si>
  <si>
    <t>ITINERARI DI IRC 2.0 VOLUME 2</t>
  </si>
  <si>
    <t>SCHEDE TEMATICHE PER LA SCUOLA SUPERIORE</t>
  </si>
  <si>
    <t>ELLE DI CI</t>
  </si>
  <si>
    <t>GEOGRAFIA</t>
  </si>
  <si>
    <t xml:space="preserve">CARPANELLI FRANCESCA  </t>
  </si>
  <si>
    <t>GEOGRAFIA IN 30 LEZIONI (LA) - VOLUME UNICO (LD)</t>
  </si>
  <si>
    <t>GEOGRAFIA GENERALE ED ECONOMICA</t>
  </si>
  <si>
    <t>BIOLOGIA</t>
  </si>
  <si>
    <t>LUPIA PALMIERI ELVIDIO PAROTTO MAURIZIO SARACENI S - STRUMIA G</t>
  </si>
  <si>
    <t>#NATURA U MULTIMEDIALE (LDM)</t>
  </si>
  <si>
    <t>DIRITTO ED ECONOMIA</t>
  </si>
  <si>
    <t xml:space="preserve">CARLA FORTINO  </t>
  </si>
  <si>
    <t>NEL XXI SECOLO - VOLUME UNICO </t>
  </si>
  <si>
    <t>DIRITTO ED ECONOMIA PER IL CITTADINO DI DOMANI</t>
  </si>
  <si>
    <t>PARAMOND</t>
  </si>
  <si>
    <t>FISICA</t>
  </si>
  <si>
    <t xml:space="preserve">RUFFO GIUSEPPE  </t>
  </si>
  <si>
    <t>FISICA  LEZIONI E PROBLEMI - VOL  U MULTIMEDIALE (LDM)</t>
  </si>
  <si>
    <t>MECCANICA, TERMODINAMICA, CAMPO ELETTRICO E MAGNETICO</t>
  </si>
  <si>
    <t>E</t>
  </si>
  <si>
    <t>TRASPORTI E LOGISTICA - BIENNIO COMUNE</t>
  </si>
  <si>
    <t>ITINERARI DI IRC 2.0 VOLUME 1</t>
  </si>
  <si>
    <t>ITALIANO</t>
  </si>
  <si>
    <t xml:space="preserve">MANZONI ALESSANDRO  </t>
  </si>
  <si>
    <t>PROMESSI SPOSI (I)</t>
  </si>
  <si>
    <t>A. MONDADORI SCUOLA</t>
  </si>
  <si>
    <t>Ap</t>
  </si>
  <si>
    <t xml:space="preserve">SCIENZE E TECNOLOGIE APPLICATE (RIORDINO) </t>
  </si>
  <si>
    <t xml:space="preserve">SAMMARONE SERGIO  </t>
  </si>
  <si>
    <t>SCIENZE E TECNOLOGIE APPLICATE. ELETTRICITA' (LM LIBRO MISTO)</t>
  </si>
  <si>
    <t xml:space="preserve">BERGAMINI MASSIMO BAROZZI GRAZIELLA </t>
  </si>
  <si>
    <t>MATEMATICA.VERDE 2ED. - VOLUME 2 (LDM)</t>
  </si>
  <si>
    <t>TEMPO E CIVILTÀ  - VOLUME 2 (LDM)</t>
  </si>
  <si>
    <t>DA AUGUSTO ALL'ANNO MILLE</t>
  </si>
  <si>
    <t xml:space="preserve">FERRARO LUCIANO DI FRANCO LORENZO </t>
  </si>
  <si>
    <t>SCIENZE E TECNOLOGIE APPLICATE SETTORE NAUTICO</t>
  </si>
  <si>
    <t>HOEPLI</t>
  </si>
  <si>
    <t>ENGLISH GOES LIVE COMPACT - EDIZIONE CON ACTIVEBOOK</t>
  </si>
  <si>
    <t>MATEMATICA MULTIMEDIALE VERDE - VOLUME 2 VERDE MULTIMEDIALE (LDM)</t>
  </si>
  <si>
    <t>NT</t>
  </si>
  <si>
    <t>ELETTROTECNICA</t>
  </si>
  <si>
    <t>FIORINI GIANLUIGI CORETTI STEFANO BOCCHI SILVIA</t>
  </si>
  <si>
    <t>IN MOVIMENTO</t>
  </si>
  <si>
    <t>VOLUME UNICO</t>
  </si>
  <si>
    <t>MATEMATICA.VERDE 2ED. - CONFEZIONE 3 CON TUTOR (LDM)</t>
  </si>
  <si>
    <t>SECONDA EDIZIONE. VOL. 3A + VOL. 3B</t>
  </si>
  <si>
    <t>TECNOLOGIE E PROGETTAZIONE DI SISTEMI ELETTRICI ED ELETTRONICI</t>
  </si>
  <si>
    <t>TECNOLOGIE E PROGETTAZIONE DI SISTEMI ELETTRICI ED ELETTRONICI. NUOVA EDIZION</t>
  </si>
  <si>
    <t>PER L'ARTICOLAZIONE ELETTROTECNICA DEGLI ISTITUTI TECNICI SETTORE TECNOLOGIC</t>
  </si>
  <si>
    <t xml:space="preserve">RELIGIONE CATTOLICA  </t>
  </si>
  <si>
    <t xml:space="preserve">DI SACCO PAOLO  </t>
  </si>
  <si>
    <t>MEMORIA E FUTURO 1 + ATLANTE GEOSTORICO</t>
  </si>
  <si>
    <t>DALL'ETA' FEUDALE AL CINQUECENTO</t>
  </si>
  <si>
    <t>SPIAZZI MARINA TAVELLA MARINA LAYTON MARGARET</t>
  </si>
  <si>
    <t>PERFORMER B2 UPDATED - CONFEZIONE STUDENT'S BOOK + WORBOOK  (LDM)</t>
  </si>
  <si>
    <t>READY FOR FIRST AND INVALSI</t>
  </si>
  <si>
    <t>ITALIANO LETTERATURA</t>
  </si>
  <si>
    <t>PANEBIANCO BEATRICE GINEPRINI MARIO SEMINARA SIMONA</t>
  </si>
  <si>
    <t>VIVERE LA LETTERATURA - VOLUME 1 (LDM)</t>
  </si>
  <si>
    <t>DALLE ORIGINI AL TARDO CINQUECENTO</t>
  </si>
  <si>
    <t>ELETTROTECNICA ED ELETTRONICA</t>
  </si>
  <si>
    <t xml:space="preserve">MIRANDOLA STEFANO  </t>
  </si>
  <si>
    <t>ELETTROTECNICA ED ELETTRONICA 1 + CD-ROM (LMS)</t>
  </si>
  <si>
    <t>ELETTRONICA DIGITALE ED ELETTROTECNICA DI BASE + EBOOK SCUOLABOOK</t>
  </si>
  <si>
    <t>SISTEMI AUTOMATICI</t>
  </si>
  <si>
    <t xml:space="preserve">GUIDI PAOLO  </t>
  </si>
  <si>
    <t>SISTEMI AUTOMATICI 2ED. 1 - PER ELETTRONICA, ELETTROTECNICA, AUTOMAZ. (LD)</t>
  </si>
  <si>
    <t>TEORIA SIST. FOND. PROGRAM C++. TRASD. E ATTUAT. SIM. E ACQ. DATI. ARDUINO</t>
  </si>
  <si>
    <t xml:space="preserve">O'MALLEY  </t>
  </si>
  <si>
    <t>WORKING WITH NEW TECHNOLOGY</t>
  </si>
  <si>
    <t>CONDUZIONE DEL MEZZO NAVALE</t>
  </si>
  <si>
    <t xml:space="preserve">ANTOLA RICCARDO MARIGNIANI TIZIANA </t>
  </si>
  <si>
    <t>ENGLISH AT SEA 1</t>
  </si>
  <si>
    <t>NAVIGATION</t>
  </si>
  <si>
    <t>SIMONE PER LA SCUOLA</t>
  </si>
  <si>
    <t>LOGISTICA</t>
  </si>
  <si>
    <t xml:space="preserve">DI FRANCO LORENZO  </t>
  </si>
  <si>
    <t>LOGISTICA PER I TRASPORTI MARITTIMI</t>
  </si>
  <si>
    <t>PER LE ARTICOLAZIONI CONDUZIONE DEL MEZZO E CONDUZIONE DI APPARATI E IMPIANT</t>
  </si>
  <si>
    <t xml:space="preserve">FLACCAVENTO MICHELANGELO DELL'ACQUA FRANCESCA </t>
  </si>
  <si>
    <t>EEA ELETTROTECNICA, ELETTRONICA, AUTOMAZIONE</t>
  </si>
  <si>
    <t>PER LA LOGISTICA E I TRASPORTI</t>
  </si>
  <si>
    <t>SCIENZE DELLA NAVIGAZIONE</t>
  </si>
  <si>
    <t xml:space="preserve">ANTOLA RICCARDO  </t>
  </si>
  <si>
    <t>FONDAMENTI DI COSTRUZIONE E GESTONE DELLA NAVE 1</t>
  </si>
  <si>
    <t>FONDAMENTI DI NAVIGAZIONE E METEOROLOGIA 1</t>
  </si>
  <si>
    <t>MECCANICA APPLICATA</t>
  </si>
  <si>
    <t xml:space="preserve">FERRARO LUCIANO  </t>
  </si>
  <si>
    <t>MECCANICA, MACCHINE E IMPIANTI AUSILIARI - EDIZIONE GIALLA</t>
  </si>
  <si>
    <t>PER COSTRUZIONI NAVALI E CONDUZIONE DEL MEZZO NAVALE</t>
  </si>
  <si>
    <t xml:space="preserve">AVOLIO ALESSANDRA TESONIERO ROSITA </t>
  </si>
  <si>
    <t>TRASPORTI NAUTICI LEGGI E MERCATI (IL NUOVO)</t>
  </si>
  <si>
    <t>PER ITN (S364/1)</t>
  </si>
  <si>
    <t>ENGLISH AT SEA 2</t>
  </si>
  <si>
    <t>LOGISTICS</t>
  </si>
  <si>
    <t>ARMELLINI GUIDO COLOMBO ADRIANO BOSI L - MARCHESINI M</t>
  </si>
  <si>
    <t>CON ALTRI OCCHI EDIZIONE ROSSA PLUS - VOLUME 1 (LDM)</t>
  </si>
  <si>
    <t>DAL DUECENTO AL CINQUECENTO - COMPRENDERE, ANALIZZARE, ARGOMENTARE</t>
  </si>
  <si>
    <t xml:space="preserve">MINARDI SILVIA FOX SANDRA </t>
  </si>
  <si>
    <t>ENGLISH GRAMMAR LIVE</t>
  </si>
  <si>
    <t>NEW EDITION + CD-ROM</t>
  </si>
  <si>
    <t>DE AGOSTINI SCUOLA</t>
  </si>
  <si>
    <t>CORSO DI ELETTROTECNICA ED ELETTRONICA 2 + CD-ROM (LMS)</t>
  </si>
  <si>
    <t>APPLICAZIONI DELL'ELETTROTECNICA E DELL'ELETTRONICA + EBOOK SCUOLABOOK</t>
  </si>
  <si>
    <t>CATALDI PIETRO ANGIOLONI ELENA PANICHI SARA</t>
  </si>
  <si>
    <t>COMPETENZA LETTERARIA (LA)</t>
  </si>
  <si>
    <t>DALLA CONTRORIFORMA LA ROMANTICISMO</t>
  </si>
  <si>
    <t>PALUMBO</t>
  </si>
  <si>
    <t>SISTEMI AUTOMATICI 2ED. 2 - PER ELETTRONICA, ELETTROTECNICA, AUTOMAZ. (LD)</t>
  </si>
  <si>
    <t>RISP. SIST. DOMINIO TEMPO E FREQ. AUT. IND., PLC DOMOTICA, MICROC. ARDUINO</t>
  </si>
  <si>
    <t xml:space="preserve">MONTANARI MASSIMO  </t>
  </si>
  <si>
    <t>TEMPO E LE COSE (IL) ED. ROSSA VOL. II</t>
  </si>
  <si>
    <t>STORIA DAL SEICENTO ALL'OTTOCENTO. SETTORE TECNOLOGICO</t>
  </si>
  <si>
    <t>LATERZA SCOLASTICA</t>
  </si>
  <si>
    <t>MATEMATICA.VERDE 2ED. - CONFEZIONE 4 CON TUTOR (LDM)</t>
  </si>
  <si>
    <t>VOLUME 4A + VOLUME 4B</t>
  </si>
  <si>
    <t>MECCANICA E MACCHINE</t>
  </si>
  <si>
    <t>MECCANICA, MACCHINE E IMPIANTI AUSILIARI - EDIZIONE BLU</t>
  </si>
  <si>
    <t>PER CONDUZIONE DI APPARATI E IMPIANTI MARITTIMI</t>
  </si>
  <si>
    <t>MEMORIA E FUTURO 2</t>
  </si>
  <si>
    <t>DALL'ASSOLUTISMO ALL'IMPERIALISMO</t>
  </si>
  <si>
    <t>FONDAMENTI DI NAVIGAZIONE E METEOROLOGIA NAUTICA 2</t>
  </si>
  <si>
    <t>CORSO DI SCIENZE DELLA NAVIGAZIONE</t>
  </si>
  <si>
    <t xml:space="preserve">CONTE GAETANO IMPALLOMENI EMANUELE </t>
  </si>
  <si>
    <t>ELETTROTECNICA, ELETTRONICA E AUTOMAZIONE NUOVA EDIZIONE OPENSCHOOL</t>
  </si>
  <si>
    <t>PER IL SECONDO BIENNIO DELL'INDIRIZZO TRASPORTI E LOGISTICA</t>
  </si>
  <si>
    <t>CON ALTRI OCCHI EDIZIONE ROSSA PLUS - VOLUME 2 (LDM)</t>
  </si>
  <si>
    <t>DAL TARDO CINQUECENTO AL PRIMO OTTOCENTO - COMPRENDERE, ANALIZZARE, ARGOM.</t>
  </si>
  <si>
    <t>DAL SECONDO OTTOCENTO A OGGI</t>
  </si>
  <si>
    <t>BERGAMINI MASSIMO BAROZZI GRAZIELLA TRIFONE ANNA</t>
  </si>
  <si>
    <t>MATEMATICA.VERDE 2ED. - VOLUME 5 CON TUTOR (LDM)</t>
  </si>
  <si>
    <t>SISTEMI AUTOMATICI 2ED. 3 - PER ELETTRONICA, ELETTROTECNICA, AUTOMAZ. (LD)</t>
  </si>
  <si>
    <t>SIST. CONTROLLO. ACQUISIZIONE DISTRIBUZIONE DATI. ROBOTICA. ARDUINO. ESAME</t>
  </si>
  <si>
    <t>CORSO DI ELETTROTECNICA ED ELETTRONICA 3 + CD-ROM (LMS)</t>
  </si>
  <si>
    <t>MACCHINE ELETTRICHE ED ELETTRONICA DI POTENZA + EBOOK SCUOLABOOK</t>
  </si>
  <si>
    <t>TEMPO E LE COSE (IL) ED. ROSSA VOL. III</t>
  </si>
  <si>
    <t>STORIA DAL NOVECENTO A OGGI. SETTORE TECNOLOGICO</t>
  </si>
  <si>
    <t>CONDUZIONE DEL MEZZO</t>
  </si>
  <si>
    <t>FONDAMENTI DI COSTRUZIONE E GESTIONE DELLA NAVE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</si>
</sst>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14" fontId="18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topLeftCell="E1" workbookViewId="0">
      <selection sqref="A1:XFD136"/>
    </sheetView>
  </sheetViews>
  <sheetFormatPr defaultRowHeight="15" x14ac:dyDescent="0.25"/>
  <cols>
    <col min="1" max="1" width="5.85546875" customWidth="1"/>
    <col min="2" max="2" width="3.140625" customWidth="1"/>
    <col min="3" max="3" width="4.42578125" customWidth="1"/>
    <col min="4" max="4" width="22.140625" customWidth="1"/>
    <col min="5" max="5" width="16.28515625" customWidth="1"/>
    <col min="6" max="6" width="12.85546875" customWidth="1"/>
    <col min="7" max="7" width="16.7109375" customWidth="1"/>
    <col min="8" max="8" width="19.28515625" customWidth="1"/>
    <col min="9" max="9" width="10.7109375" customWidth="1"/>
    <col min="10" max="10" width="3.5703125" customWidth="1"/>
    <col min="11" max="11" width="13.5703125" customWidth="1"/>
    <col min="12" max="12" width="6" customWidth="1"/>
    <col min="13" max="13" width="4.85546875" customWidth="1"/>
    <col min="14" max="14" width="5.85546875" customWidth="1"/>
    <col min="15" max="15" width="6.42578125" customWidth="1"/>
    <col min="16" max="16" width="10.42578125" customWidth="1"/>
  </cols>
  <sheetData>
    <row r="1" spans="1:16" s="1" customFormat="1" ht="12" x14ac:dyDescent="0.2">
      <c r="A1" s="1" t="s">
        <v>0</v>
      </c>
    </row>
    <row r="2" spans="1:16" s="1" customFormat="1" ht="12" x14ac:dyDescent="0.2">
      <c r="A2" s="1" t="s">
        <v>1</v>
      </c>
    </row>
    <row r="3" spans="1:16" s="1" customFormat="1" ht="12" x14ac:dyDescent="0.2">
      <c r="A3" s="1" t="s">
        <v>2</v>
      </c>
    </row>
    <row r="4" spans="1:16" s="1" customFormat="1" ht="12" x14ac:dyDescent="0.2"/>
    <row r="5" spans="1:16" s="1" customFormat="1" ht="12" x14ac:dyDescent="0.2">
      <c r="A5" s="1" t="s">
        <v>3</v>
      </c>
    </row>
    <row r="6" spans="1:16" s="1" customFormat="1" ht="12" x14ac:dyDescent="0.2">
      <c r="A6" s="1">
        <v>89011</v>
      </c>
    </row>
    <row r="7" spans="1:16" s="1" customFormat="1" ht="12" x14ac:dyDescent="0.2"/>
    <row r="8" spans="1:16" s="1" customFormat="1" ht="12" x14ac:dyDescent="0.2">
      <c r="A8" s="1" t="s">
        <v>4</v>
      </c>
      <c r="B8" s="1">
        <v>2761</v>
      </c>
    </row>
    <row r="9" spans="1:16" s="1" customFormat="1" ht="12" x14ac:dyDescent="0.2">
      <c r="A9" s="1" t="s">
        <v>5</v>
      </c>
      <c r="B9" s="2">
        <v>44000</v>
      </c>
    </row>
    <row r="10" spans="1:16" s="1" customFormat="1" ht="12" x14ac:dyDescent="0.2"/>
    <row r="11" spans="1:16" s="1" customFormat="1" ht="12" x14ac:dyDescent="0.2">
      <c r="A11" s="1" t="s">
        <v>6</v>
      </c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18</v>
      </c>
      <c r="N11" s="1" t="s">
        <v>19</v>
      </c>
      <c r="O11" s="1" t="s">
        <v>20</v>
      </c>
      <c r="P11" s="1" t="s">
        <v>21</v>
      </c>
    </row>
    <row r="12" spans="1:16" s="1" customFormat="1" ht="12" x14ac:dyDescent="0.2">
      <c r="A12" s="1">
        <v>1</v>
      </c>
      <c r="B12" s="1" t="s">
        <v>22</v>
      </c>
      <c r="C12" s="1" t="s">
        <v>23</v>
      </c>
      <c r="D12" s="1" t="s">
        <v>24</v>
      </c>
      <c r="E12" s="1" t="s">
        <v>25</v>
      </c>
      <c r="F12" s="1" t="str">
        <f>"9788808137340"</f>
        <v>9788808137340</v>
      </c>
      <c r="G12" s="1" t="s">
        <v>26</v>
      </c>
      <c r="H12" s="1" t="s">
        <v>27</v>
      </c>
      <c r="I12" s="1" t="s">
        <v>28</v>
      </c>
      <c r="J12" s="1">
        <v>1</v>
      </c>
      <c r="K12" s="1" t="s">
        <v>29</v>
      </c>
      <c r="L12" s="1">
        <v>30.2</v>
      </c>
      <c r="M12" s="1">
        <v>2016</v>
      </c>
      <c r="N12" s="1" t="s">
        <v>30</v>
      </c>
      <c r="O12" s="1" t="s">
        <v>31</v>
      </c>
      <c r="P12" s="1" t="s">
        <v>30</v>
      </c>
    </row>
    <row r="13" spans="1:16" s="1" customFormat="1" ht="12" x14ac:dyDescent="0.2">
      <c r="A13" s="1">
        <v>1</v>
      </c>
      <c r="B13" s="1" t="s">
        <v>22</v>
      </c>
      <c r="C13" s="1" t="s">
        <v>23</v>
      </c>
      <c r="D13" s="1" t="s">
        <v>24</v>
      </c>
      <c r="E13" s="1" t="s">
        <v>32</v>
      </c>
      <c r="F13" s="1" t="str">
        <f>"9788805073542"</f>
        <v>9788805073542</v>
      </c>
      <c r="G13" s="1" t="s">
        <v>33</v>
      </c>
      <c r="H13" s="1" t="s">
        <v>34</v>
      </c>
      <c r="I13" s="1" t="s">
        <v>35</v>
      </c>
      <c r="J13" s="1" t="s">
        <v>36</v>
      </c>
      <c r="K13" s="1" t="s">
        <v>37</v>
      </c>
      <c r="L13" s="1">
        <v>18.2</v>
      </c>
      <c r="M13" s="1">
        <v>2016</v>
      </c>
      <c r="N13" s="1" t="s">
        <v>30</v>
      </c>
      <c r="O13" s="1" t="s">
        <v>31</v>
      </c>
      <c r="P13" s="1" t="s">
        <v>30</v>
      </c>
    </row>
    <row r="14" spans="1:16" s="1" customFormat="1" ht="12" x14ac:dyDescent="0.2">
      <c r="A14" s="1">
        <v>1</v>
      </c>
      <c r="B14" s="1" t="s">
        <v>22</v>
      </c>
      <c r="C14" s="1" t="s">
        <v>23</v>
      </c>
      <c r="D14" s="1" t="s">
        <v>24</v>
      </c>
      <c r="E14" s="1" t="s">
        <v>38</v>
      </c>
      <c r="F14" s="1" t="str">
        <f>"9788835042228"</f>
        <v>9788835042228</v>
      </c>
      <c r="G14" s="1" t="s">
        <v>39</v>
      </c>
      <c r="H14" s="1" t="s">
        <v>40</v>
      </c>
      <c r="I14" s="1" t="s">
        <v>28</v>
      </c>
      <c r="J14" s="1" t="s">
        <v>36</v>
      </c>
      <c r="K14" s="1" t="s">
        <v>41</v>
      </c>
      <c r="L14" s="1">
        <v>20.2</v>
      </c>
      <c r="M14" s="1">
        <v>2019</v>
      </c>
      <c r="N14" s="1" t="s">
        <v>30</v>
      </c>
      <c r="O14" s="1" t="s">
        <v>31</v>
      </c>
      <c r="P14" s="1" t="s">
        <v>30</v>
      </c>
    </row>
    <row r="15" spans="1:16" s="1" customFormat="1" ht="12" x14ac:dyDescent="0.2">
      <c r="A15" s="1">
        <v>1</v>
      </c>
      <c r="B15" s="1" t="s">
        <v>22</v>
      </c>
      <c r="C15" s="1" t="s">
        <v>23</v>
      </c>
      <c r="D15" s="1" t="s">
        <v>24</v>
      </c>
      <c r="E15" s="1" t="s">
        <v>42</v>
      </c>
      <c r="F15" s="1" t="str">
        <f>"9788839303585"</f>
        <v>9788839303585</v>
      </c>
      <c r="G15" s="1" t="s">
        <v>43</v>
      </c>
      <c r="H15" s="1" t="s">
        <v>44</v>
      </c>
      <c r="I15" s="1" t="e">
        <f>+ VOLUME GLI SPORT</f>
        <v>#NAME?</v>
      </c>
      <c r="J15" s="1" t="s">
        <v>36</v>
      </c>
      <c r="K15" s="1" t="s">
        <v>45</v>
      </c>
      <c r="L15" s="1">
        <v>24.4</v>
      </c>
      <c r="M15" s="1">
        <v>2019</v>
      </c>
      <c r="N15" s="1" t="s">
        <v>30</v>
      </c>
      <c r="O15" s="1" t="s">
        <v>31</v>
      </c>
      <c r="P15" s="1" t="s">
        <v>30</v>
      </c>
    </row>
    <row r="16" spans="1:16" s="1" customFormat="1" ht="12" x14ac:dyDescent="0.2">
      <c r="A16" s="1">
        <v>1</v>
      </c>
      <c r="B16" s="1" t="s">
        <v>22</v>
      </c>
      <c r="C16" s="1" t="s">
        <v>23</v>
      </c>
      <c r="D16" s="1" t="s">
        <v>24</v>
      </c>
      <c r="E16" s="1" t="s">
        <v>46</v>
      </c>
      <c r="F16" s="1" t="str">
        <f>"9788808320506"</f>
        <v>9788808320506</v>
      </c>
      <c r="G16" s="1" t="s">
        <v>47</v>
      </c>
      <c r="H16" s="1" t="s">
        <v>48</v>
      </c>
      <c r="I16" s="1" t="s">
        <v>49</v>
      </c>
      <c r="J16" s="1" t="s">
        <v>36</v>
      </c>
      <c r="K16" s="1" t="s">
        <v>29</v>
      </c>
      <c r="L16" s="1">
        <v>19.899999999999999</v>
      </c>
      <c r="M16" s="1">
        <v>2019</v>
      </c>
      <c r="N16" s="1" t="s">
        <v>30</v>
      </c>
      <c r="O16" s="1" t="s">
        <v>31</v>
      </c>
      <c r="P16" s="1" t="s">
        <v>30</v>
      </c>
    </row>
    <row r="17" spans="1:16" s="1" customFormat="1" ht="12" x14ac:dyDescent="0.2">
      <c r="A17" s="1">
        <v>1</v>
      </c>
      <c r="B17" s="1" t="s">
        <v>22</v>
      </c>
      <c r="C17" s="1" t="s">
        <v>23</v>
      </c>
      <c r="D17" s="1" t="s">
        <v>24</v>
      </c>
      <c r="E17" s="1" t="s">
        <v>50</v>
      </c>
      <c r="F17" s="1" t="str">
        <f>"9788808661517"</f>
        <v>9788808661517</v>
      </c>
      <c r="G17" s="1" t="s">
        <v>51</v>
      </c>
      <c r="H17" s="1" t="s">
        <v>52</v>
      </c>
      <c r="I17" s="1" t="s">
        <v>53</v>
      </c>
      <c r="J17" s="1">
        <v>1</v>
      </c>
      <c r="K17" s="1" t="s">
        <v>29</v>
      </c>
      <c r="L17" s="1">
        <v>22.4</v>
      </c>
      <c r="M17" s="1">
        <v>2019</v>
      </c>
      <c r="N17" s="1" t="s">
        <v>30</v>
      </c>
      <c r="O17" s="1" t="s">
        <v>31</v>
      </c>
      <c r="P17" s="1" t="s">
        <v>30</v>
      </c>
    </row>
    <row r="18" spans="1:16" s="1" customFormat="1" ht="12" x14ac:dyDescent="0.2">
      <c r="A18" s="1">
        <v>1</v>
      </c>
      <c r="B18" s="1" t="s">
        <v>22</v>
      </c>
      <c r="C18" s="1" t="s">
        <v>23</v>
      </c>
      <c r="D18" s="1" t="s">
        <v>24</v>
      </c>
      <c r="E18" s="1" t="s">
        <v>54</v>
      </c>
      <c r="F18" s="1" t="str">
        <f>"9788869104633"</f>
        <v>9788869104633</v>
      </c>
      <c r="G18" s="1" t="s">
        <v>55</v>
      </c>
      <c r="H18" s="1" t="s">
        <v>56</v>
      </c>
      <c r="I18" s="1" t="s">
        <v>28</v>
      </c>
      <c r="J18" s="1" t="s">
        <v>36</v>
      </c>
      <c r="K18" s="1" t="s">
        <v>57</v>
      </c>
      <c r="L18" s="1">
        <v>27.9</v>
      </c>
      <c r="M18" s="1">
        <v>2018</v>
      </c>
      <c r="N18" s="1" t="s">
        <v>30</v>
      </c>
      <c r="O18" s="1" t="s">
        <v>31</v>
      </c>
      <c r="P18" s="1" t="s">
        <v>30</v>
      </c>
    </row>
    <row r="19" spans="1:16" s="1" customFormat="1" ht="12" x14ac:dyDescent="0.2">
      <c r="A19" s="1">
        <v>1</v>
      </c>
      <c r="B19" s="1" t="s">
        <v>22</v>
      </c>
      <c r="C19" s="1" t="s">
        <v>23</v>
      </c>
      <c r="D19" s="1" t="s">
        <v>24</v>
      </c>
      <c r="E19" s="1" t="s">
        <v>58</v>
      </c>
      <c r="F19" s="1" t="str">
        <f>"9788824781510"</f>
        <v>9788824781510</v>
      </c>
      <c r="G19" s="1" t="s">
        <v>59</v>
      </c>
      <c r="H19" s="1" t="s">
        <v>60</v>
      </c>
      <c r="I19" s="1" t="s">
        <v>61</v>
      </c>
      <c r="J19" s="1" t="s">
        <v>36</v>
      </c>
      <c r="K19" s="1" t="s">
        <v>62</v>
      </c>
      <c r="L19" s="1">
        <v>23.9</v>
      </c>
      <c r="M19" s="1">
        <v>2018</v>
      </c>
      <c r="N19" s="1" t="s">
        <v>30</v>
      </c>
      <c r="O19" s="1" t="s">
        <v>31</v>
      </c>
      <c r="P19" s="1" t="s">
        <v>30</v>
      </c>
    </row>
    <row r="20" spans="1:16" s="1" customFormat="1" ht="12" x14ac:dyDescent="0.2">
      <c r="A20" s="1">
        <v>1</v>
      </c>
      <c r="B20" s="1" t="s">
        <v>22</v>
      </c>
      <c r="C20" s="1" t="s">
        <v>23</v>
      </c>
      <c r="D20" s="1" t="s">
        <v>24</v>
      </c>
      <c r="E20" s="1" t="s">
        <v>63</v>
      </c>
      <c r="F20" s="1" t="str">
        <f>"9788883394423"</f>
        <v>9788883394423</v>
      </c>
      <c r="G20" s="1" t="s">
        <v>64</v>
      </c>
      <c r="H20" s="1" t="s">
        <v>65</v>
      </c>
      <c r="I20" s="1" t="s">
        <v>28</v>
      </c>
      <c r="J20" s="1" t="s">
        <v>36</v>
      </c>
      <c r="K20" s="1" t="s">
        <v>66</v>
      </c>
      <c r="L20" s="1">
        <v>29.1</v>
      </c>
      <c r="M20" s="1">
        <v>2019</v>
      </c>
      <c r="N20" s="1" t="s">
        <v>30</v>
      </c>
      <c r="O20" s="1" t="s">
        <v>31</v>
      </c>
      <c r="P20" s="1" t="s">
        <v>30</v>
      </c>
    </row>
    <row r="21" spans="1:16" s="1" customFormat="1" ht="12" x14ac:dyDescent="0.2">
      <c r="A21" s="1">
        <v>1</v>
      </c>
      <c r="B21" s="1" t="s">
        <v>22</v>
      </c>
      <c r="C21" s="1" t="s">
        <v>23</v>
      </c>
      <c r="D21" s="1" t="s">
        <v>24</v>
      </c>
      <c r="E21" s="1" t="s">
        <v>67</v>
      </c>
      <c r="F21" s="1" t="str">
        <f>"9788842673866"</f>
        <v>9788842673866</v>
      </c>
      <c r="G21" s="1" t="s">
        <v>68</v>
      </c>
      <c r="H21" s="1" t="s">
        <v>69</v>
      </c>
      <c r="I21" s="1" t="s">
        <v>70</v>
      </c>
      <c r="J21" s="1">
        <v>2</v>
      </c>
      <c r="K21" s="1" t="s">
        <v>71</v>
      </c>
      <c r="L21" s="1">
        <v>8.1</v>
      </c>
      <c r="N21" s="1" t="s">
        <v>30</v>
      </c>
      <c r="O21" s="1" t="s">
        <v>31</v>
      </c>
      <c r="P21" s="1" t="s">
        <v>30</v>
      </c>
    </row>
    <row r="22" spans="1:16" s="1" customFormat="1" ht="12" x14ac:dyDescent="0.2">
      <c r="A22" s="1">
        <v>1</v>
      </c>
      <c r="B22" s="1" t="s">
        <v>22</v>
      </c>
      <c r="C22" s="1" t="s">
        <v>23</v>
      </c>
      <c r="D22" s="1" t="s">
        <v>24</v>
      </c>
      <c r="E22" s="1" t="s">
        <v>72</v>
      </c>
      <c r="F22" s="1" t="str">
        <f>"9788808421166"</f>
        <v>9788808421166</v>
      </c>
      <c r="G22" s="1" t="s">
        <v>73</v>
      </c>
      <c r="H22" s="1" t="s">
        <v>74</v>
      </c>
      <c r="I22" s="1" t="s">
        <v>75</v>
      </c>
      <c r="J22" s="1" t="s">
        <v>36</v>
      </c>
      <c r="K22" s="1" t="s">
        <v>29</v>
      </c>
      <c r="L22" s="1">
        <v>12.7</v>
      </c>
      <c r="M22" s="1">
        <v>2016</v>
      </c>
      <c r="N22" s="1" t="s">
        <v>30</v>
      </c>
      <c r="O22" s="1" t="s">
        <v>31</v>
      </c>
      <c r="P22" s="1" t="s">
        <v>30</v>
      </c>
    </row>
    <row r="23" spans="1:16" s="1" customFormat="1" ht="12" x14ac:dyDescent="0.2">
      <c r="A23" s="1">
        <v>1</v>
      </c>
      <c r="B23" s="1" t="s">
        <v>22</v>
      </c>
      <c r="C23" s="1" t="s">
        <v>23</v>
      </c>
      <c r="D23" s="1" t="s">
        <v>24</v>
      </c>
      <c r="E23" s="1" t="s">
        <v>76</v>
      </c>
      <c r="F23" s="1" t="str">
        <f>"9788808836809"</f>
        <v>9788808836809</v>
      </c>
      <c r="G23" s="1" t="s">
        <v>77</v>
      </c>
      <c r="H23" s="1" t="s">
        <v>78</v>
      </c>
      <c r="I23" s="1" t="s">
        <v>28</v>
      </c>
      <c r="J23" s="1" t="s">
        <v>36</v>
      </c>
      <c r="K23" s="1" t="s">
        <v>29</v>
      </c>
      <c r="L23" s="1">
        <v>41.7</v>
      </c>
      <c r="M23" s="1">
        <v>2016</v>
      </c>
      <c r="N23" s="1" t="s">
        <v>30</v>
      </c>
      <c r="O23" s="1" t="s">
        <v>31</v>
      </c>
      <c r="P23" s="1" t="s">
        <v>30</v>
      </c>
    </row>
    <row r="24" spans="1:16" s="1" customFormat="1" ht="12" x14ac:dyDescent="0.2">
      <c r="A24" s="1">
        <v>1</v>
      </c>
      <c r="B24" s="1" t="s">
        <v>22</v>
      </c>
      <c r="C24" s="1" t="s">
        <v>23</v>
      </c>
      <c r="D24" s="1" t="s">
        <v>24</v>
      </c>
      <c r="E24" s="1" t="s">
        <v>79</v>
      </c>
      <c r="F24" s="1" t="str">
        <f>"9788861602847"</f>
        <v>9788861602847</v>
      </c>
      <c r="G24" s="1" t="s">
        <v>80</v>
      </c>
      <c r="H24" s="1" t="s">
        <v>81</v>
      </c>
      <c r="I24" s="1" t="s">
        <v>82</v>
      </c>
      <c r="J24" s="1" t="s">
        <v>36</v>
      </c>
      <c r="K24" s="1" t="s">
        <v>83</v>
      </c>
      <c r="L24" s="1">
        <v>23.8</v>
      </c>
      <c r="M24" s="1">
        <v>2017</v>
      </c>
      <c r="N24" s="1" t="s">
        <v>30</v>
      </c>
      <c r="O24" s="1" t="s">
        <v>31</v>
      </c>
      <c r="P24" s="1" t="s">
        <v>30</v>
      </c>
    </row>
    <row r="25" spans="1:16" s="1" customFormat="1" ht="12" x14ac:dyDescent="0.2">
      <c r="A25" s="1">
        <v>1</v>
      </c>
      <c r="B25" s="1" t="s">
        <v>22</v>
      </c>
      <c r="C25" s="1" t="s">
        <v>23</v>
      </c>
      <c r="D25" s="1" t="s">
        <v>24</v>
      </c>
      <c r="E25" s="1" t="s">
        <v>84</v>
      </c>
      <c r="F25" s="1" t="str">
        <f>"9788808157638"</f>
        <v>9788808157638</v>
      </c>
      <c r="G25" s="1" t="s">
        <v>85</v>
      </c>
      <c r="H25" s="1" t="s">
        <v>86</v>
      </c>
      <c r="I25" s="1" t="s">
        <v>87</v>
      </c>
      <c r="J25" s="1" t="s">
        <v>36</v>
      </c>
      <c r="K25" s="1" t="s">
        <v>29</v>
      </c>
      <c r="L25" s="1">
        <v>33.4</v>
      </c>
      <c r="N25" s="1" t="s">
        <v>30</v>
      </c>
      <c r="O25" s="1" t="s">
        <v>31</v>
      </c>
      <c r="P25" s="1" t="s">
        <v>30</v>
      </c>
    </row>
    <row r="26" spans="1:16" s="1" customFormat="1" ht="12" x14ac:dyDescent="0.2">
      <c r="A26" s="1">
        <v>1</v>
      </c>
      <c r="B26" s="1" t="s">
        <v>88</v>
      </c>
      <c r="C26" s="1" t="s">
        <v>23</v>
      </c>
      <c r="D26" s="1" t="s">
        <v>89</v>
      </c>
      <c r="E26" s="1" t="s">
        <v>25</v>
      </c>
      <c r="F26" s="1" t="str">
        <f>"9788808137340"</f>
        <v>9788808137340</v>
      </c>
      <c r="G26" s="1" t="s">
        <v>26</v>
      </c>
      <c r="H26" s="1" t="s">
        <v>27</v>
      </c>
      <c r="I26" s="1" t="s">
        <v>28</v>
      </c>
      <c r="J26" s="1">
        <v>1</v>
      </c>
      <c r="K26" s="1" t="s">
        <v>29</v>
      </c>
      <c r="L26" s="1">
        <v>30.2</v>
      </c>
      <c r="N26" s="1" t="s">
        <v>30</v>
      </c>
      <c r="O26" s="1" t="s">
        <v>31</v>
      </c>
      <c r="P26" s="1" t="s">
        <v>30</v>
      </c>
    </row>
    <row r="27" spans="1:16" s="1" customFormat="1" ht="12" x14ac:dyDescent="0.2">
      <c r="A27" s="1">
        <v>1</v>
      </c>
      <c r="B27" s="1" t="s">
        <v>88</v>
      </c>
      <c r="C27" s="1" t="s">
        <v>23</v>
      </c>
      <c r="D27" s="1" t="s">
        <v>89</v>
      </c>
      <c r="E27" s="1" t="s">
        <v>67</v>
      </c>
      <c r="F27" s="1" t="str">
        <f>"9788842673859"</f>
        <v>9788842673859</v>
      </c>
      <c r="G27" s="1" t="s">
        <v>68</v>
      </c>
      <c r="H27" s="1" t="s">
        <v>90</v>
      </c>
      <c r="I27" s="1" t="s">
        <v>70</v>
      </c>
      <c r="J27" s="1">
        <v>1</v>
      </c>
      <c r="K27" s="1" t="s">
        <v>71</v>
      </c>
      <c r="L27" s="1">
        <v>8.1</v>
      </c>
      <c r="N27" s="1" t="s">
        <v>30</v>
      </c>
      <c r="O27" s="1" t="s">
        <v>31</v>
      </c>
      <c r="P27" s="1" t="s">
        <v>30</v>
      </c>
    </row>
    <row r="28" spans="1:16" s="1" customFormat="1" ht="12" x14ac:dyDescent="0.2">
      <c r="A28" s="1">
        <v>1</v>
      </c>
      <c r="B28" s="1" t="s">
        <v>88</v>
      </c>
      <c r="C28" s="1" t="s">
        <v>23</v>
      </c>
      <c r="D28" s="1" t="s">
        <v>89</v>
      </c>
      <c r="E28" s="1" t="s">
        <v>38</v>
      </c>
      <c r="F28" s="1" t="str">
        <f>"9788835042228"</f>
        <v>9788835042228</v>
      </c>
      <c r="G28" s="1" t="s">
        <v>39</v>
      </c>
      <c r="H28" s="1" t="s">
        <v>40</v>
      </c>
      <c r="I28" s="1" t="s">
        <v>28</v>
      </c>
      <c r="J28" s="1" t="s">
        <v>36</v>
      </c>
      <c r="K28" s="1" t="s">
        <v>41</v>
      </c>
      <c r="L28" s="1">
        <v>20.2</v>
      </c>
      <c r="N28" s="1" t="s">
        <v>30</v>
      </c>
      <c r="O28" s="1" t="s">
        <v>31</v>
      </c>
      <c r="P28" s="1" t="s">
        <v>30</v>
      </c>
    </row>
    <row r="29" spans="1:16" s="1" customFormat="1" ht="12" x14ac:dyDescent="0.2">
      <c r="A29" s="1">
        <v>1</v>
      </c>
      <c r="B29" s="1" t="s">
        <v>88</v>
      </c>
      <c r="C29" s="1" t="s">
        <v>23</v>
      </c>
      <c r="D29" s="1" t="s">
        <v>89</v>
      </c>
      <c r="E29" s="1" t="s">
        <v>42</v>
      </c>
      <c r="F29" s="1" t="str">
        <f>"9788839303585"</f>
        <v>9788839303585</v>
      </c>
      <c r="G29" s="1" t="s">
        <v>43</v>
      </c>
      <c r="H29" s="1" t="s">
        <v>44</v>
      </c>
      <c r="I29" s="1" t="e">
        <f>+ VOLUME GLI SPORT</f>
        <v>#NAME?</v>
      </c>
      <c r="J29" s="1" t="s">
        <v>36</v>
      </c>
      <c r="K29" s="1" t="s">
        <v>45</v>
      </c>
      <c r="L29" s="1">
        <v>24.4</v>
      </c>
      <c r="M29" s="1">
        <v>2019</v>
      </c>
      <c r="N29" s="1" t="s">
        <v>30</v>
      </c>
      <c r="O29" s="1" t="s">
        <v>31</v>
      </c>
      <c r="P29" s="1" t="s">
        <v>30</v>
      </c>
    </row>
    <row r="30" spans="1:16" s="1" customFormat="1" ht="12" x14ac:dyDescent="0.2">
      <c r="A30" s="1">
        <v>1</v>
      </c>
      <c r="B30" s="1" t="s">
        <v>88</v>
      </c>
      <c r="C30" s="1" t="s">
        <v>23</v>
      </c>
      <c r="D30" s="1" t="s">
        <v>89</v>
      </c>
      <c r="E30" s="1" t="s">
        <v>32</v>
      </c>
      <c r="F30" s="1" t="str">
        <f>"9788805073542"</f>
        <v>9788805073542</v>
      </c>
      <c r="G30" s="1" t="s">
        <v>33</v>
      </c>
      <c r="H30" s="1" t="s">
        <v>34</v>
      </c>
      <c r="I30" s="1" t="s">
        <v>35</v>
      </c>
      <c r="J30" s="1" t="s">
        <v>36</v>
      </c>
      <c r="K30" s="1" t="s">
        <v>37</v>
      </c>
      <c r="L30" s="1">
        <v>18.2</v>
      </c>
      <c r="N30" s="1" t="s">
        <v>30</v>
      </c>
      <c r="O30" s="1" t="s">
        <v>31</v>
      </c>
      <c r="P30" s="1" t="s">
        <v>30</v>
      </c>
    </row>
    <row r="31" spans="1:16" s="1" customFormat="1" ht="12" x14ac:dyDescent="0.2">
      <c r="A31" s="1">
        <v>1</v>
      </c>
      <c r="B31" s="1" t="s">
        <v>88</v>
      </c>
      <c r="C31" s="1" t="s">
        <v>23</v>
      </c>
      <c r="D31" s="1" t="s">
        <v>89</v>
      </c>
      <c r="E31" s="1" t="s">
        <v>46</v>
      </c>
      <c r="F31" s="1" t="str">
        <f>"9788808320506"</f>
        <v>9788808320506</v>
      </c>
      <c r="G31" s="1" t="s">
        <v>47</v>
      </c>
      <c r="H31" s="1" t="s">
        <v>48</v>
      </c>
      <c r="I31" s="1" t="s">
        <v>49</v>
      </c>
      <c r="J31" s="1" t="s">
        <v>36</v>
      </c>
      <c r="K31" s="1" t="s">
        <v>29</v>
      </c>
      <c r="L31" s="1">
        <v>19.899999999999999</v>
      </c>
      <c r="M31" s="1">
        <v>2019</v>
      </c>
      <c r="N31" s="1" t="s">
        <v>30</v>
      </c>
      <c r="O31" s="1" t="s">
        <v>31</v>
      </c>
      <c r="P31" s="1" t="s">
        <v>30</v>
      </c>
    </row>
    <row r="32" spans="1:16" s="1" customFormat="1" ht="12" x14ac:dyDescent="0.2">
      <c r="A32" s="1">
        <v>1</v>
      </c>
      <c r="B32" s="1" t="s">
        <v>88</v>
      </c>
      <c r="C32" s="1" t="s">
        <v>23</v>
      </c>
      <c r="D32" s="1" t="s">
        <v>89</v>
      </c>
      <c r="E32" s="1" t="s">
        <v>50</v>
      </c>
      <c r="F32" s="1" t="str">
        <f>"9788808661517"</f>
        <v>9788808661517</v>
      </c>
      <c r="G32" s="1" t="s">
        <v>51</v>
      </c>
      <c r="H32" s="1" t="s">
        <v>52</v>
      </c>
      <c r="I32" s="1" t="s">
        <v>53</v>
      </c>
      <c r="J32" s="1">
        <v>1</v>
      </c>
      <c r="K32" s="1" t="s">
        <v>29</v>
      </c>
      <c r="L32" s="1">
        <v>22.4</v>
      </c>
      <c r="M32" s="1">
        <v>2019</v>
      </c>
      <c r="N32" s="1" t="s">
        <v>30</v>
      </c>
      <c r="O32" s="1" t="s">
        <v>31</v>
      </c>
      <c r="P32" s="1" t="s">
        <v>30</v>
      </c>
    </row>
    <row r="33" spans="1:16" s="1" customFormat="1" ht="12" x14ac:dyDescent="0.2">
      <c r="A33" s="1">
        <v>1</v>
      </c>
      <c r="B33" s="1" t="s">
        <v>88</v>
      </c>
      <c r="C33" s="1" t="s">
        <v>23</v>
      </c>
      <c r="D33" s="1" t="s">
        <v>89</v>
      </c>
      <c r="E33" s="1" t="s">
        <v>54</v>
      </c>
      <c r="F33" s="1" t="str">
        <f>"9788869104633"</f>
        <v>9788869104633</v>
      </c>
      <c r="G33" s="1" t="s">
        <v>55</v>
      </c>
      <c r="H33" s="1" t="s">
        <v>56</v>
      </c>
      <c r="I33" s="1" t="s">
        <v>28</v>
      </c>
      <c r="J33" s="1" t="s">
        <v>36</v>
      </c>
      <c r="K33" s="1" t="s">
        <v>57</v>
      </c>
      <c r="L33" s="1">
        <v>27.9</v>
      </c>
      <c r="N33" s="1" t="s">
        <v>30</v>
      </c>
      <c r="O33" s="1" t="s">
        <v>31</v>
      </c>
      <c r="P33" s="1" t="s">
        <v>30</v>
      </c>
    </row>
    <row r="34" spans="1:16" s="1" customFormat="1" ht="12" x14ac:dyDescent="0.2">
      <c r="A34" s="1">
        <v>1</v>
      </c>
      <c r="B34" s="1" t="s">
        <v>88</v>
      </c>
      <c r="C34" s="1" t="s">
        <v>23</v>
      </c>
      <c r="D34" s="1" t="s">
        <v>89</v>
      </c>
      <c r="E34" s="1" t="s">
        <v>58</v>
      </c>
      <c r="F34" s="1" t="str">
        <f>"9788824781510"</f>
        <v>9788824781510</v>
      </c>
      <c r="G34" s="1" t="s">
        <v>59</v>
      </c>
      <c r="H34" s="1" t="s">
        <v>60</v>
      </c>
      <c r="I34" s="1" t="s">
        <v>61</v>
      </c>
      <c r="J34" s="1" t="s">
        <v>36</v>
      </c>
      <c r="K34" s="1" t="s">
        <v>62</v>
      </c>
      <c r="L34" s="1">
        <v>23.9</v>
      </c>
      <c r="N34" s="1" t="s">
        <v>30</v>
      </c>
      <c r="O34" s="1" t="s">
        <v>31</v>
      </c>
      <c r="P34" s="1" t="s">
        <v>30</v>
      </c>
    </row>
    <row r="35" spans="1:16" s="1" customFormat="1" ht="12" x14ac:dyDescent="0.2">
      <c r="A35" s="1">
        <v>1</v>
      </c>
      <c r="B35" s="1" t="s">
        <v>88</v>
      </c>
      <c r="C35" s="1" t="s">
        <v>23</v>
      </c>
      <c r="D35" s="1" t="s">
        <v>89</v>
      </c>
      <c r="E35" s="1" t="s">
        <v>63</v>
      </c>
      <c r="F35" s="1" t="str">
        <f>"9788883394423"</f>
        <v>9788883394423</v>
      </c>
      <c r="G35" s="1" t="s">
        <v>64</v>
      </c>
      <c r="H35" s="1" t="s">
        <v>65</v>
      </c>
      <c r="I35" s="1" t="s">
        <v>28</v>
      </c>
      <c r="J35" s="1" t="s">
        <v>36</v>
      </c>
      <c r="K35" s="1" t="s">
        <v>66</v>
      </c>
      <c r="L35" s="1">
        <v>29.1</v>
      </c>
      <c r="M35" s="1">
        <v>2019</v>
      </c>
      <c r="N35" s="1" t="s">
        <v>30</v>
      </c>
      <c r="O35" s="1" t="s">
        <v>31</v>
      </c>
      <c r="P35" s="1" t="s">
        <v>30</v>
      </c>
    </row>
    <row r="36" spans="1:16" s="1" customFormat="1" ht="12" x14ac:dyDescent="0.2">
      <c r="A36" s="1">
        <v>1</v>
      </c>
      <c r="B36" s="1" t="s">
        <v>88</v>
      </c>
      <c r="C36" s="1" t="s">
        <v>23</v>
      </c>
      <c r="D36" s="1" t="s">
        <v>89</v>
      </c>
      <c r="E36" s="1" t="s">
        <v>72</v>
      </c>
      <c r="F36" s="1" t="str">
        <f>"9788808421166"</f>
        <v>9788808421166</v>
      </c>
      <c r="G36" s="1" t="s">
        <v>73</v>
      </c>
      <c r="H36" s="1" t="s">
        <v>74</v>
      </c>
      <c r="I36" s="1" t="s">
        <v>75</v>
      </c>
      <c r="J36" s="1" t="s">
        <v>36</v>
      </c>
      <c r="K36" s="1" t="s">
        <v>29</v>
      </c>
      <c r="L36" s="1">
        <v>12.7</v>
      </c>
      <c r="N36" s="1" t="s">
        <v>30</v>
      </c>
      <c r="O36" s="1" t="s">
        <v>31</v>
      </c>
      <c r="P36" s="1" t="s">
        <v>30</v>
      </c>
    </row>
    <row r="37" spans="1:16" s="1" customFormat="1" ht="12" x14ac:dyDescent="0.2">
      <c r="A37" s="1">
        <v>1</v>
      </c>
      <c r="B37" s="1" t="s">
        <v>88</v>
      </c>
      <c r="C37" s="1" t="s">
        <v>23</v>
      </c>
      <c r="D37" s="1" t="s">
        <v>89</v>
      </c>
      <c r="E37" s="1" t="s">
        <v>76</v>
      </c>
      <c r="F37" s="1" t="str">
        <f>"9788808836809"</f>
        <v>9788808836809</v>
      </c>
      <c r="G37" s="1" t="s">
        <v>77</v>
      </c>
      <c r="H37" s="1" t="s">
        <v>78</v>
      </c>
      <c r="I37" s="1" t="s">
        <v>28</v>
      </c>
      <c r="J37" s="1" t="s">
        <v>36</v>
      </c>
      <c r="K37" s="1" t="s">
        <v>29</v>
      </c>
      <c r="L37" s="1">
        <v>41.7</v>
      </c>
      <c r="N37" s="1" t="s">
        <v>30</v>
      </c>
      <c r="O37" s="1" t="s">
        <v>31</v>
      </c>
      <c r="P37" s="1" t="s">
        <v>30</v>
      </c>
    </row>
    <row r="38" spans="1:16" s="1" customFormat="1" ht="12" x14ac:dyDescent="0.2">
      <c r="A38" s="1">
        <v>1</v>
      </c>
      <c r="B38" s="1" t="s">
        <v>88</v>
      </c>
      <c r="C38" s="1" t="s">
        <v>23</v>
      </c>
      <c r="D38" s="1" t="s">
        <v>89</v>
      </c>
      <c r="E38" s="1" t="s">
        <v>79</v>
      </c>
      <c r="F38" s="1" t="str">
        <f>"9788861602847"</f>
        <v>9788861602847</v>
      </c>
      <c r="G38" s="1" t="s">
        <v>80</v>
      </c>
      <c r="H38" s="1" t="s">
        <v>81</v>
      </c>
      <c r="I38" s="1" t="s">
        <v>82</v>
      </c>
      <c r="J38" s="1" t="s">
        <v>36</v>
      </c>
      <c r="K38" s="1" t="s">
        <v>83</v>
      </c>
      <c r="L38" s="1">
        <v>23.8</v>
      </c>
      <c r="N38" s="1" t="s">
        <v>30</v>
      </c>
      <c r="O38" s="1" t="s">
        <v>31</v>
      </c>
      <c r="P38" s="1" t="s">
        <v>30</v>
      </c>
    </row>
    <row r="39" spans="1:16" s="1" customFormat="1" ht="12" x14ac:dyDescent="0.2">
      <c r="A39" s="1">
        <v>1</v>
      </c>
      <c r="B39" s="1" t="s">
        <v>88</v>
      </c>
      <c r="C39" s="1" t="s">
        <v>23</v>
      </c>
      <c r="D39" s="1" t="s">
        <v>89</v>
      </c>
      <c r="E39" s="1" t="s">
        <v>84</v>
      </c>
      <c r="F39" s="1" t="str">
        <f>"9788808157638"</f>
        <v>9788808157638</v>
      </c>
      <c r="G39" s="1" t="s">
        <v>85</v>
      </c>
      <c r="H39" s="1" t="s">
        <v>86</v>
      </c>
      <c r="I39" s="1" t="s">
        <v>87</v>
      </c>
      <c r="J39" s="1" t="s">
        <v>36</v>
      </c>
      <c r="K39" s="1" t="s">
        <v>29</v>
      </c>
      <c r="L39" s="1">
        <v>33.4</v>
      </c>
      <c r="N39" s="1" t="s">
        <v>30</v>
      </c>
      <c r="O39" s="1" t="s">
        <v>31</v>
      </c>
      <c r="P39" s="1" t="s">
        <v>30</v>
      </c>
    </row>
    <row r="40" spans="1:16" s="1" customFormat="1" ht="12" x14ac:dyDescent="0.2">
      <c r="A40" s="1">
        <v>2</v>
      </c>
      <c r="B40" s="1" t="s">
        <v>22</v>
      </c>
      <c r="C40" s="1" t="s">
        <v>23</v>
      </c>
      <c r="D40" s="1" t="s">
        <v>24</v>
      </c>
      <c r="E40" s="1" t="s">
        <v>91</v>
      </c>
      <c r="F40" s="1" t="str">
        <f>"9788824750011"</f>
        <v>9788824750011</v>
      </c>
      <c r="G40" s="1" t="s">
        <v>92</v>
      </c>
      <c r="H40" s="1" t="s">
        <v>93</v>
      </c>
      <c r="I40" s="1" t="s">
        <v>28</v>
      </c>
      <c r="J40" s="1" t="s">
        <v>36</v>
      </c>
      <c r="K40" s="1" t="s">
        <v>94</v>
      </c>
      <c r="L40" s="1">
        <v>24.6</v>
      </c>
      <c r="M40" s="1">
        <v>2016</v>
      </c>
      <c r="N40" s="1" t="s">
        <v>30</v>
      </c>
      <c r="O40" s="1" t="s">
        <v>30</v>
      </c>
      <c r="P40" s="1" t="s">
        <v>95</v>
      </c>
    </row>
    <row r="41" spans="1:16" s="1" customFormat="1" ht="12" x14ac:dyDescent="0.2">
      <c r="A41" s="1">
        <v>2</v>
      </c>
      <c r="B41" s="1" t="s">
        <v>22</v>
      </c>
      <c r="C41" s="1" t="s">
        <v>23</v>
      </c>
      <c r="D41" s="1" t="s">
        <v>24</v>
      </c>
      <c r="E41" s="1" t="s">
        <v>96</v>
      </c>
      <c r="F41" s="1" t="str">
        <f>"9788808128515"</f>
        <v>9788808128515</v>
      </c>
      <c r="G41" s="1" t="s">
        <v>97</v>
      </c>
      <c r="H41" s="1" t="s">
        <v>98</v>
      </c>
      <c r="I41" s="1" t="s">
        <v>28</v>
      </c>
      <c r="J41" s="1" t="s">
        <v>36</v>
      </c>
      <c r="K41" s="1" t="s">
        <v>29</v>
      </c>
      <c r="L41" s="1">
        <v>11.4</v>
      </c>
      <c r="N41" s="1" t="s">
        <v>30</v>
      </c>
      <c r="O41" s="1" t="s">
        <v>31</v>
      </c>
      <c r="P41" s="1" t="s">
        <v>30</v>
      </c>
    </row>
    <row r="42" spans="1:16" s="1" customFormat="1" ht="12" x14ac:dyDescent="0.2">
      <c r="A42" s="1">
        <v>2</v>
      </c>
      <c r="B42" s="1" t="s">
        <v>22</v>
      </c>
      <c r="C42" s="1" t="s">
        <v>23</v>
      </c>
      <c r="D42" s="1" t="s">
        <v>24</v>
      </c>
      <c r="E42" s="1" t="s">
        <v>67</v>
      </c>
      <c r="F42" s="1" t="str">
        <f>"9788842673859"</f>
        <v>9788842673859</v>
      </c>
      <c r="G42" s="1" t="s">
        <v>68</v>
      </c>
      <c r="H42" s="1" t="s">
        <v>90</v>
      </c>
      <c r="I42" s="1" t="s">
        <v>70</v>
      </c>
      <c r="J42" s="1">
        <v>1</v>
      </c>
      <c r="K42" s="1" t="s">
        <v>71</v>
      </c>
      <c r="L42" s="1">
        <v>8.1</v>
      </c>
      <c r="M42" s="1">
        <v>2014</v>
      </c>
      <c r="N42" s="1" t="s">
        <v>30</v>
      </c>
      <c r="O42" s="1" t="s">
        <v>30</v>
      </c>
      <c r="P42" s="1" t="s">
        <v>30</v>
      </c>
    </row>
    <row r="43" spans="1:16" s="1" customFormat="1" ht="12" x14ac:dyDescent="0.2">
      <c r="A43" s="1">
        <v>2</v>
      </c>
      <c r="B43" s="1" t="s">
        <v>22</v>
      </c>
      <c r="C43" s="1" t="s">
        <v>23</v>
      </c>
      <c r="D43" s="1" t="s">
        <v>24</v>
      </c>
      <c r="E43" s="1" t="s">
        <v>32</v>
      </c>
      <c r="F43" s="1" t="str">
        <f>"9788805073542"</f>
        <v>9788805073542</v>
      </c>
      <c r="G43" s="1" t="s">
        <v>33</v>
      </c>
      <c r="H43" s="1" t="s">
        <v>34</v>
      </c>
      <c r="I43" s="1" t="s">
        <v>35</v>
      </c>
      <c r="J43" s="1" t="s">
        <v>36</v>
      </c>
      <c r="K43" s="1" t="s">
        <v>37</v>
      </c>
      <c r="L43" s="1">
        <v>18.2</v>
      </c>
      <c r="N43" s="1" t="s">
        <v>30</v>
      </c>
      <c r="O43" s="1" t="s">
        <v>30</v>
      </c>
      <c r="P43" s="1" t="s">
        <v>30</v>
      </c>
    </row>
    <row r="44" spans="1:16" s="1" customFormat="1" ht="12" x14ac:dyDescent="0.2">
      <c r="A44" s="1">
        <v>2</v>
      </c>
      <c r="B44" s="1" t="s">
        <v>22</v>
      </c>
      <c r="C44" s="1" t="s">
        <v>23</v>
      </c>
      <c r="D44" s="1" t="s">
        <v>24</v>
      </c>
      <c r="E44" s="1" t="s">
        <v>54</v>
      </c>
      <c r="F44" s="1" t="str">
        <f>"9788869104633"</f>
        <v>9788869104633</v>
      </c>
      <c r="G44" s="1" t="s">
        <v>55</v>
      </c>
      <c r="H44" s="1" t="s">
        <v>56</v>
      </c>
      <c r="I44" s="1" t="s">
        <v>28</v>
      </c>
      <c r="J44" s="1" t="s">
        <v>36</v>
      </c>
      <c r="K44" s="1" t="s">
        <v>57</v>
      </c>
      <c r="L44" s="1">
        <v>27.9</v>
      </c>
      <c r="N44" s="1" t="s">
        <v>30</v>
      </c>
      <c r="O44" s="1" t="s">
        <v>30</v>
      </c>
      <c r="P44" s="1" t="s">
        <v>30</v>
      </c>
    </row>
    <row r="45" spans="1:16" s="1" customFormat="1" ht="12" x14ac:dyDescent="0.2">
      <c r="A45" s="1">
        <v>2</v>
      </c>
      <c r="B45" s="1" t="s">
        <v>22</v>
      </c>
      <c r="C45" s="1" t="s">
        <v>23</v>
      </c>
      <c r="D45" s="1" t="s">
        <v>24</v>
      </c>
      <c r="E45" s="1" t="s">
        <v>25</v>
      </c>
      <c r="F45" s="1" t="str">
        <f>"9788808302052"</f>
        <v>9788808302052</v>
      </c>
      <c r="G45" s="1" t="s">
        <v>99</v>
      </c>
      <c r="H45" s="1" t="s">
        <v>100</v>
      </c>
      <c r="I45" s="1" t="s">
        <v>28</v>
      </c>
      <c r="J45" s="1">
        <v>2</v>
      </c>
      <c r="K45" s="1" t="s">
        <v>29</v>
      </c>
      <c r="L45" s="1">
        <v>31.9</v>
      </c>
      <c r="N45" s="1" t="s">
        <v>30</v>
      </c>
      <c r="O45" s="1" t="s">
        <v>30</v>
      </c>
      <c r="P45" s="1" t="s">
        <v>30</v>
      </c>
    </row>
    <row r="46" spans="1:16" s="1" customFormat="1" ht="12" x14ac:dyDescent="0.2">
      <c r="A46" s="1">
        <v>2</v>
      </c>
      <c r="B46" s="1" t="s">
        <v>22</v>
      </c>
      <c r="C46" s="1" t="s">
        <v>23</v>
      </c>
      <c r="D46" s="1" t="s">
        <v>24</v>
      </c>
      <c r="E46" s="1" t="s">
        <v>76</v>
      </c>
      <c r="F46" s="1" t="str">
        <f>"9788808836809"</f>
        <v>9788808836809</v>
      </c>
      <c r="G46" s="1" t="s">
        <v>77</v>
      </c>
      <c r="H46" s="1" t="s">
        <v>78</v>
      </c>
      <c r="I46" s="1" t="s">
        <v>28</v>
      </c>
      <c r="J46" s="1" t="s">
        <v>36</v>
      </c>
      <c r="K46" s="1" t="s">
        <v>29</v>
      </c>
      <c r="L46" s="1">
        <v>41.7</v>
      </c>
      <c r="N46" s="1" t="s">
        <v>30</v>
      </c>
      <c r="O46" s="1" t="s">
        <v>30</v>
      </c>
      <c r="P46" s="1" t="s">
        <v>30</v>
      </c>
    </row>
    <row r="47" spans="1:16" s="1" customFormat="1" ht="12" x14ac:dyDescent="0.2">
      <c r="A47" s="1">
        <v>2</v>
      </c>
      <c r="B47" s="1" t="s">
        <v>22</v>
      </c>
      <c r="C47" s="1" t="s">
        <v>23</v>
      </c>
      <c r="D47" s="1" t="s">
        <v>24</v>
      </c>
      <c r="E47" s="1" t="s">
        <v>42</v>
      </c>
      <c r="F47" s="1" t="str">
        <f>"9788839303585"</f>
        <v>9788839303585</v>
      </c>
      <c r="G47" s="1" t="s">
        <v>43</v>
      </c>
      <c r="H47" s="1" t="s">
        <v>44</v>
      </c>
      <c r="I47" s="1" t="e">
        <f>+ VOLUME GLI SPORT</f>
        <v>#NAME?</v>
      </c>
      <c r="J47" s="1" t="s">
        <v>36</v>
      </c>
      <c r="K47" s="1" t="s">
        <v>45</v>
      </c>
      <c r="L47" s="1">
        <v>24.4</v>
      </c>
      <c r="N47" s="1" t="s">
        <v>30</v>
      </c>
      <c r="O47" s="1" t="s">
        <v>30</v>
      </c>
      <c r="P47" s="1" t="s">
        <v>30</v>
      </c>
    </row>
    <row r="48" spans="1:16" s="1" customFormat="1" ht="12" x14ac:dyDescent="0.2">
      <c r="A48" s="1">
        <v>2</v>
      </c>
      <c r="B48" s="1" t="s">
        <v>22</v>
      </c>
      <c r="C48" s="1" t="s">
        <v>23</v>
      </c>
      <c r="D48" s="1" t="s">
        <v>24</v>
      </c>
      <c r="E48" s="1" t="s">
        <v>38</v>
      </c>
      <c r="F48" s="1" t="str">
        <f>"9788835042228"</f>
        <v>9788835042228</v>
      </c>
      <c r="G48" s="1" t="s">
        <v>39</v>
      </c>
      <c r="H48" s="1" t="s">
        <v>40</v>
      </c>
      <c r="I48" s="1" t="s">
        <v>28</v>
      </c>
      <c r="J48" s="1" t="s">
        <v>36</v>
      </c>
      <c r="K48" s="1" t="s">
        <v>41</v>
      </c>
      <c r="L48" s="1">
        <v>20.2</v>
      </c>
      <c r="N48" s="1" t="s">
        <v>30</v>
      </c>
      <c r="O48" s="1" t="s">
        <v>30</v>
      </c>
      <c r="P48" s="1" t="s">
        <v>30</v>
      </c>
    </row>
    <row r="49" spans="1:16" s="1" customFormat="1" ht="12" x14ac:dyDescent="0.2">
      <c r="A49" s="1">
        <v>2</v>
      </c>
      <c r="B49" s="1" t="s">
        <v>22</v>
      </c>
      <c r="C49" s="1" t="s">
        <v>23</v>
      </c>
      <c r="D49" s="1" t="s">
        <v>24</v>
      </c>
      <c r="E49" s="1" t="s">
        <v>46</v>
      </c>
      <c r="F49" s="1" t="str">
        <f>"9788808320506"</f>
        <v>9788808320506</v>
      </c>
      <c r="G49" s="1" t="s">
        <v>47</v>
      </c>
      <c r="H49" s="1" t="s">
        <v>48</v>
      </c>
      <c r="I49" s="1" t="s">
        <v>49</v>
      </c>
      <c r="J49" s="1" t="s">
        <v>36</v>
      </c>
      <c r="K49" s="1" t="s">
        <v>29</v>
      </c>
      <c r="L49" s="1">
        <v>19.899999999999999</v>
      </c>
      <c r="N49" s="1" t="s">
        <v>30</v>
      </c>
      <c r="O49" s="1" t="s">
        <v>30</v>
      </c>
      <c r="P49" s="1" t="s">
        <v>30</v>
      </c>
    </row>
    <row r="50" spans="1:16" s="1" customFormat="1" ht="12" x14ac:dyDescent="0.2">
      <c r="A50" s="1">
        <v>2</v>
      </c>
      <c r="B50" s="1" t="s">
        <v>22</v>
      </c>
      <c r="C50" s="1" t="s">
        <v>23</v>
      </c>
      <c r="D50" s="1" t="s">
        <v>24</v>
      </c>
      <c r="E50" s="1" t="s">
        <v>50</v>
      </c>
      <c r="F50" s="1" t="str">
        <f>"9788808857293"</f>
        <v>9788808857293</v>
      </c>
      <c r="G50" s="1" t="s">
        <v>51</v>
      </c>
      <c r="H50" s="1" t="s">
        <v>101</v>
      </c>
      <c r="I50" s="1" t="s">
        <v>102</v>
      </c>
      <c r="J50" s="1">
        <v>2</v>
      </c>
      <c r="K50" s="1" t="s">
        <v>29</v>
      </c>
      <c r="L50" s="1">
        <v>23.4</v>
      </c>
      <c r="N50" s="1" t="s">
        <v>30</v>
      </c>
      <c r="O50" s="1" t="s">
        <v>31</v>
      </c>
      <c r="P50" s="1" t="s">
        <v>30</v>
      </c>
    </row>
    <row r="51" spans="1:16" s="1" customFormat="1" ht="12" x14ac:dyDescent="0.2">
      <c r="A51" s="1">
        <v>2</v>
      </c>
      <c r="B51" s="1" t="s">
        <v>22</v>
      </c>
      <c r="C51" s="1" t="s">
        <v>23</v>
      </c>
      <c r="D51" s="1" t="s">
        <v>24</v>
      </c>
      <c r="E51" s="1" t="s">
        <v>63</v>
      </c>
      <c r="F51" s="1" t="str">
        <f>"9788883394423"</f>
        <v>9788883394423</v>
      </c>
      <c r="G51" s="1" t="s">
        <v>64</v>
      </c>
      <c r="H51" s="1" t="s">
        <v>65</v>
      </c>
      <c r="I51" s="1" t="s">
        <v>28</v>
      </c>
      <c r="J51" s="1" t="s">
        <v>36</v>
      </c>
      <c r="K51" s="1" t="s">
        <v>66</v>
      </c>
      <c r="L51" s="1">
        <v>29.1</v>
      </c>
      <c r="N51" s="1" t="s">
        <v>30</v>
      </c>
      <c r="O51" s="1" t="s">
        <v>30</v>
      </c>
      <c r="P51" s="1" t="s">
        <v>30</v>
      </c>
    </row>
    <row r="52" spans="1:16" s="1" customFormat="1" ht="12" x14ac:dyDescent="0.2">
      <c r="A52" s="1">
        <v>2</v>
      </c>
      <c r="B52" s="1" t="s">
        <v>22</v>
      </c>
      <c r="C52" s="1" t="s">
        <v>23</v>
      </c>
      <c r="D52" s="1" t="s">
        <v>24</v>
      </c>
      <c r="E52" s="1" t="s">
        <v>79</v>
      </c>
      <c r="F52" s="1" t="str">
        <f>"9788861602847"</f>
        <v>9788861602847</v>
      </c>
      <c r="G52" s="1" t="s">
        <v>80</v>
      </c>
      <c r="H52" s="1" t="s">
        <v>81</v>
      </c>
      <c r="I52" s="1" t="s">
        <v>82</v>
      </c>
      <c r="J52" s="1" t="s">
        <v>36</v>
      </c>
      <c r="K52" s="1" t="s">
        <v>83</v>
      </c>
      <c r="L52" s="1">
        <v>23.8</v>
      </c>
      <c r="M52" s="1">
        <v>2018</v>
      </c>
      <c r="N52" s="1" t="s">
        <v>30</v>
      </c>
      <c r="O52" s="1" t="s">
        <v>30</v>
      </c>
      <c r="P52" s="1" t="s">
        <v>30</v>
      </c>
    </row>
    <row r="53" spans="1:16" s="1" customFormat="1" ht="12" x14ac:dyDescent="0.2">
      <c r="A53" s="1">
        <v>2</v>
      </c>
      <c r="B53" s="1" t="s">
        <v>22</v>
      </c>
      <c r="C53" s="1" t="s">
        <v>23</v>
      </c>
      <c r="D53" s="1" t="s">
        <v>24</v>
      </c>
      <c r="E53" s="1" t="s">
        <v>84</v>
      </c>
      <c r="F53" s="1" t="str">
        <f>"9788808157638"</f>
        <v>9788808157638</v>
      </c>
      <c r="G53" s="1" t="s">
        <v>85</v>
      </c>
      <c r="H53" s="1" t="s">
        <v>86</v>
      </c>
      <c r="I53" s="1" t="s">
        <v>87</v>
      </c>
      <c r="J53" s="1" t="s">
        <v>36</v>
      </c>
      <c r="K53" s="1" t="s">
        <v>29</v>
      </c>
      <c r="L53" s="1">
        <v>33.4</v>
      </c>
      <c r="N53" s="1" t="s">
        <v>30</v>
      </c>
      <c r="O53" s="1" t="s">
        <v>30</v>
      </c>
      <c r="P53" s="1" t="s">
        <v>30</v>
      </c>
    </row>
    <row r="54" spans="1:16" s="1" customFormat="1" ht="12" x14ac:dyDescent="0.2">
      <c r="A54" s="1">
        <v>2</v>
      </c>
      <c r="B54" s="1" t="s">
        <v>88</v>
      </c>
      <c r="C54" s="1" t="s">
        <v>23</v>
      </c>
      <c r="D54" s="1" t="s">
        <v>89</v>
      </c>
      <c r="E54" s="1" t="s">
        <v>67</v>
      </c>
      <c r="F54" s="1" t="str">
        <f>"9788842673859"</f>
        <v>9788842673859</v>
      </c>
      <c r="G54" s="1" t="s">
        <v>68</v>
      </c>
      <c r="H54" s="1" t="s">
        <v>90</v>
      </c>
      <c r="I54" s="1" t="s">
        <v>70</v>
      </c>
      <c r="J54" s="1">
        <v>1</v>
      </c>
      <c r="K54" s="1" t="s">
        <v>71</v>
      </c>
      <c r="L54" s="1">
        <v>8.1</v>
      </c>
      <c r="M54" s="1">
        <v>2014</v>
      </c>
      <c r="N54" s="1" t="s">
        <v>30</v>
      </c>
      <c r="O54" s="1" t="s">
        <v>30</v>
      </c>
      <c r="P54" s="1" t="s">
        <v>30</v>
      </c>
    </row>
    <row r="55" spans="1:16" s="1" customFormat="1" ht="12" x14ac:dyDescent="0.2">
      <c r="A55" s="1">
        <v>2</v>
      </c>
      <c r="B55" s="1" t="s">
        <v>88</v>
      </c>
      <c r="C55" s="1" t="s">
        <v>23</v>
      </c>
      <c r="D55" s="1" t="s">
        <v>89</v>
      </c>
      <c r="E55" s="1" t="s">
        <v>96</v>
      </c>
      <c r="F55" s="1" t="str">
        <f>"9788820366605"</f>
        <v>9788820366605</v>
      </c>
      <c r="G55" s="1" t="s">
        <v>103</v>
      </c>
      <c r="H55" s="1" t="s">
        <v>104</v>
      </c>
      <c r="I55" s="1" t="s">
        <v>28</v>
      </c>
      <c r="J55" s="1" t="s">
        <v>36</v>
      </c>
      <c r="K55" s="1" t="s">
        <v>105</v>
      </c>
      <c r="L55" s="1">
        <v>19.899999999999999</v>
      </c>
      <c r="M55" s="1">
        <v>2019</v>
      </c>
      <c r="N55" s="1" t="s">
        <v>30</v>
      </c>
      <c r="O55" s="1" t="s">
        <v>31</v>
      </c>
      <c r="P55" s="1" t="s">
        <v>30</v>
      </c>
    </row>
    <row r="56" spans="1:16" s="1" customFormat="1" ht="12" x14ac:dyDescent="0.2">
      <c r="A56" s="1">
        <v>2</v>
      </c>
      <c r="B56" s="1" t="s">
        <v>88</v>
      </c>
      <c r="C56" s="1" t="s">
        <v>23</v>
      </c>
      <c r="D56" s="1" t="s">
        <v>89</v>
      </c>
      <c r="E56" s="1" t="s">
        <v>54</v>
      </c>
      <c r="F56" s="1" t="str">
        <f>"9788869104633"</f>
        <v>9788869104633</v>
      </c>
      <c r="G56" s="1" t="s">
        <v>55</v>
      </c>
      <c r="H56" s="1" t="s">
        <v>56</v>
      </c>
      <c r="I56" s="1" t="s">
        <v>28</v>
      </c>
      <c r="J56" s="1" t="s">
        <v>36</v>
      </c>
      <c r="K56" s="1" t="s">
        <v>57</v>
      </c>
      <c r="L56" s="1">
        <v>27.9</v>
      </c>
      <c r="N56" s="1" t="s">
        <v>30</v>
      </c>
      <c r="O56" s="1" t="s">
        <v>30</v>
      </c>
      <c r="P56" s="1" t="s">
        <v>30</v>
      </c>
    </row>
    <row r="57" spans="1:16" s="1" customFormat="1" ht="12" x14ac:dyDescent="0.2">
      <c r="A57" s="1">
        <v>2</v>
      </c>
      <c r="B57" s="1" t="s">
        <v>88</v>
      </c>
      <c r="C57" s="1" t="s">
        <v>23</v>
      </c>
      <c r="D57" s="1" t="s">
        <v>89</v>
      </c>
      <c r="E57" s="1" t="s">
        <v>63</v>
      </c>
      <c r="F57" s="1" t="str">
        <f>"9788883392436"</f>
        <v>9788883392436</v>
      </c>
      <c r="G57" s="1" t="s">
        <v>64</v>
      </c>
      <c r="H57" s="1" t="s">
        <v>106</v>
      </c>
      <c r="I57" s="1" t="s">
        <v>28</v>
      </c>
      <c r="J57" s="1" t="s">
        <v>36</v>
      </c>
      <c r="K57" s="1" t="s">
        <v>66</v>
      </c>
      <c r="L57" s="1">
        <v>30.1</v>
      </c>
      <c r="N57" s="1" t="s">
        <v>30</v>
      </c>
      <c r="O57" s="1" t="s">
        <v>31</v>
      </c>
      <c r="P57" s="1" t="s">
        <v>30</v>
      </c>
    </row>
    <row r="58" spans="1:16" s="1" customFormat="1" ht="12" x14ac:dyDescent="0.2">
      <c r="A58" s="1">
        <v>2</v>
      </c>
      <c r="B58" s="1" t="s">
        <v>88</v>
      </c>
      <c r="C58" s="1" t="s">
        <v>23</v>
      </c>
      <c r="D58" s="1" t="s">
        <v>89</v>
      </c>
      <c r="E58" s="1" t="s">
        <v>76</v>
      </c>
      <c r="F58" s="1" t="str">
        <f>"9788808836809"</f>
        <v>9788808836809</v>
      </c>
      <c r="G58" s="1" t="s">
        <v>77</v>
      </c>
      <c r="H58" s="1" t="s">
        <v>78</v>
      </c>
      <c r="I58" s="1" t="s">
        <v>28</v>
      </c>
      <c r="J58" s="1" t="s">
        <v>36</v>
      </c>
      <c r="K58" s="1" t="s">
        <v>29</v>
      </c>
      <c r="L58" s="1">
        <v>41.7</v>
      </c>
      <c r="N58" s="1" t="s">
        <v>30</v>
      </c>
      <c r="O58" s="1" t="s">
        <v>31</v>
      </c>
      <c r="P58" s="1" t="s">
        <v>30</v>
      </c>
    </row>
    <row r="59" spans="1:16" s="1" customFormat="1" ht="12" x14ac:dyDescent="0.2">
      <c r="A59" s="1">
        <v>2</v>
      </c>
      <c r="B59" s="1" t="s">
        <v>88</v>
      </c>
      <c r="C59" s="1" t="s">
        <v>23</v>
      </c>
      <c r="D59" s="1" t="s">
        <v>89</v>
      </c>
      <c r="E59" s="1" t="s">
        <v>79</v>
      </c>
      <c r="F59" s="1" t="str">
        <f>"9788861602847"</f>
        <v>9788861602847</v>
      </c>
      <c r="G59" s="1" t="s">
        <v>80</v>
      </c>
      <c r="H59" s="1" t="s">
        <v>81</v>
      </c>
      <c r="I59" s="1" t="s">
        <v>82</v>
      </c>
      <c r="J59" s="1" t="s">
        <v>36</v>
      </c>
      <c r="K59" s="1" t="s">
        <v>83</v>
      </c>
      <c r="L59" s="1">
        <v>23.8</v>
      </c>
      <c r="M59" s="1">
        <v>2018</v>
      </c>
      <c r="N59" s="1" t="s">
        <v>30</v>
      </c>
      <c r="O59" s="1" t="s">
        <v>30</v>
      </c>
      <c r="P59" s="1" t="s">
        <v>30</v>
      </c>
    </row>
    <row r="60" spans="1:16" s="1" customFormat="1" ht="12" x14ac:dyDescent="0.2">
      <c r="A60" s="1">
        <v>2</v>
      </c>
      <c r="B60" s="1" t="s">
        <v>88</v>
      </c>
      <c r="C60" s="1" t="s">
        <v>23</v>
      </c>
      <c r="D60" s="1" t="s">
        <v>89</v>
      </c>
      <c r="E60" s="1" t="s">
        <v>42</v>
      </c>
      <c r="F60" s="1" t="str">
        <f>"9788839303585"</f>
        <v>9788839303585</v>
      </c>
      <c r="G60" s="1" t="s">
        <v>43</v>
      </c>
      <c r="H60" s="1" t="s">
        <v>44</v>
      </c>
      <c r="I60" s="1" t="e">
        <f>+ VOLUME GLI SPORT</f>
        <v>#NAME?</v>
      </c>
      <c r="J60" s="1" t="s">
        <v>36</v>
      </c>
      <c r="K60" s="1" t="s">
        <v>45</v>
      </c>
      <c r="L60" s="1">
        <v>24.4</v>
      </c>
      <c r="N60" s="1" t="s">
        <v>30</v>
      </c>
      <c r="O60" s="1" t="s">
        <v>30</v>
      </c>
      <c r="P60" s="1" t="s">
        <v>30</v>
      </c>
    </row>
    <row r="61" spans="1:16" s="1" customFormat="1" ht="12" x14ac:dyDescent="0.2">
      <c r="A61" s="1">
        <v>2</v>
      </c>
      <c r="B61" s="1" t="s">
        <v>88</v>
      </c>
      <c r="C61" s="1" t="s">
        <v>23</v>
      </c>
      <c r="D61" s="1" t="s">
        <v>89</v>
      </c>
      <c r="E61" s="1" t="s">
        <v>38</v>
      </c>
      <c r="F61" s="1" t="str">
        <f>"9788835042228"</f>
        <v>9788835042228</v>
      </c>
      <c r="G61" s="1" t="s">
        <v>39</v>
      </c>
      <c r="H61" s="1" t="s">
        <v>40</v>
      </c>
      <c r="I61" s="1" t="s">
        <v>28</v>
      </c>
      <c r="J61" s="1" t="s">
        <v>36</v>
      </c>
      <c r="K61" s="1" t="s">
        <v>41</v>
      </c>
      <c r="L61" s="1">
        <v>20.2</v>
      </c>
      <c r="N61" s="1" t="s">
        <v>30</v>
      </c>
      <c r="O61" s="1" t="s">
        <v>30</v>
      </c>
      <c r="P61" s="1" t="s">
        <v>30</v>
      </c>
    </row>
    <row r="62" spans="1:16" s="1" customFormat="1" ht="12" x14ac:dyDescent="0.2">
      <c r="A62" s="1">
        <v>2</v>
      </c>
      <c r="B62" s="1" t="s">
        <v>88</v>
      </c>
      <c r="C62" s="1" t="s">
        <v>23</v>
      </c>
      <c r="D62" s="1" t="s">
        <v>89</v>
      </c>
      <c r="E62" s="1" t="s">
        <v>46</v>
      </c>
      <c r="F62" s="1" t="str">
        <f>"9788808320506"</f>
        <v>9788808320506</v>
      </c>
      <c r="G62" s="1" t="s">
        <v>47</v>
      </c>
      <c r="H62" s="1" t="s">
        <v>48</v>
      </c>
      <c r="I62" s="1" t="s">
        <v>49</v>
      </c>
      <c r="J62" s="1" t="s">
        <v>36</v>
      </c>
      <c r="K62" s="1" t="s">
        <v>29</v>
      </c>
      <c r="L62" s="1">
        <v>19.899999999999999</v>
      </c>
      <c r="N62" s="1" t="s">
        <v>30</v>
      </c>
      <c r="O62" s="1" t="s">
        <v>30</v>
      </c>
      <c r="P62" s="1" t="s">
        <v>30</v>
      </c>
    </row>
    <row r="63" spans="1:16" s="1" customFormat="1" ht="12" x14ac:dyDescent="0.2">
      <c r="A63" s="1">
        <v>2</v>
      </c>
      <c r="B63" s="1" t="s">
        <v>88</v>
      </c>
      <c r="C63" s="1" t="s">
        <v>23</v>
      </c>
      <c r="D63" s="1" t="s">
        <v>89</v>
      </c>
      <c r="E63" s="1" t="s">
        <v>25</v>
      </c>
      <c r="F63" s="1" t="str">
        <f>"9788808236456"</f>
        <v>9788808236456</v>
      </c>
      <c r="G63" s="1" t="s">
        <v>99</v>
      </c>
      <c r="H63" s="1" t="s">
        <v>107</v>
      </c>
      <c r="I63" s="1" t="s">
        <v>28</v>
      </c>
      <c r="J63" s="1">
        <v>2</v>
      </c>
      <c r="K63" s="1" t="s">
        <v>29</v>
      </c>
      <c r="L63" s="1">
        <v>28.3</v>
      </c>
      <c r="N63" s="1" t="s">
        <v>30</v>
      </c>
      <c r="O63" s="1" t="s">
        <v>31</v>
      </c>
      <c r="P63" s="1" t="s">
        <v>30</v>
      </c>
    </row>
    <row r="64" spans="1:16" s="1" customFormat="1" ht="12" x14ac:dyDescent="0.2">
      <c r="A64" s="1">
        <v>2</v>
      </c>
      <c r="B64" s="1" t="s">
        <v>88</v>
      </c>
      <c r="C64" s="1" t="s">
        <v>23</v>
      </c>
      <c r="D64" s="1" t="s">
        <v>89</v>
      </c>
      <c r="E64" s="1" t="s">
        <v>50</v>
      </c>
      <c r="F64" s="1" t="str">
        <f>"9788808857293"</f>
        <v>9788808857293</v>
      </c>
      <c r="G64" s="1" t="s">
        <v>51</v>
      </c>
      <c r="H64" s="1" t="s">
        <v>101</v>
      </c>
      <c r="I64" s="1" t="s">
        <v>102</v>
      </c>
      <c r="J64" s="1">
        <v>2</v>
      </c>
      <c r="K64" s="1" t="s">
        <v>29</v>
      </c>
      <c r="L64" s="1">
        <v>23.4</v>
      </c>
      <c r="N64" s="1" t="s">
        <v>30</v>
      </c>
      <c r="O64" s="1" t="s">
        <v>31</v>
      </c>
      <c r="P64" s="1" t="s">
        <v>30</v>
      </c>
    </row>
    <row r="65" spans="1:16" s="1" customFormat="1" ht="12" x14ac:dyDescent="0.2">
      <c r="A65" s="1">
        <v>2</v>
      </c>
      <c r="B65" s="1" t="s">
        <v>88</v>
      </c>
      <c r="C65" s="1" t="s">
        <v>23</v>
      </c>
      <c r="D65" s="1" t="s">
        <v>89</v>
      </c>
      <c r="E65" s="1" t="s">
        <v>32</v>
      </c>
      <c r="F65" s="1" t="str">
        <f>"9788805073542"</f>
        <v>9788805073542</v>
      </c>
      <c r="G65" s="1" t="s">
        <v>33</v>
      </c>
      <c r="H65" s="1" t="s">
        <v>34</v>
      </c>
      <c r="I65" s="1" t="s">
        <v>35</v>
      </c>
      <c r="J65" s="1" t="s">
        <v>36</v>
      </c>
      <c r="K65" s="1" t="s">
        <v>37</v>
      </c>
      <c r="L65" s="1">
        <v>18.2</v>
      </c>
      <c r="N65" s="1" t="s">
        <v>30</v>
      </c>
      <c r="O65" s="1" t="s">
        <v>30</v>
      </c>
      <c r="P65" s="1" t="s">
        <v>30</v>
      </c>
    </row>
    <row r="66" spans="1:16" s="1" customFormat="1" ht="12" x14ac:dyDescent="0.2">
      <c r="A66" s="1">
        <v>2</v>
      </c>
      <c r="B66" s="1" t="s">
        <v>88</v>
      </c>
      <c r="C66" s="1" t="s">
        <v>23</v>
      </c>
      <c r="D66" s="1" t="s">
        <v>89</v>
      </c>
      <c r="E66" s="1" t="s">
        <v>84</v>
      </c>
      <c r="F66" s="1" t="str">
        <f>"9788808157638"</f>
        <v>9788808157638</v>
      </c>
      <c r="G66" s="1" t="s">
        <v>85</v>
      </c>
      <c r="H66" s="1" t="s">
        <v>86</v>
      </c>
      <c r="I66" s="1" t="s">
        <v>87</v>
      </c>
      <c r="J66" s="1" t="s">
        <v>36</v>
      </c>
      <c r="K66" s="1" t="s">
        <v>29</v>
      </c>
      <c r="L66" s="1">
        <v>33.4</v>
      </c>
      <c r="N66" s="1" t="s">
        <v>30</v>
      </c>
      <c r="O66" s="1" t="s">
        <v>30</v>
      </c>
      <c r="P66" s="1" t="s">
        <v>30</v>
      </c>
    </row>
    <row r="67" spans="1:16" s="1" customFormat="1" ht="12" x14ac:dyDescent="0.2">
      <c r="A67" s="1">
        <v>3</v>
      </c>
      <c r="B67" s="1" t="s">
        <v>22</v>
      </c>
      <c r="C67" s="1" t="s">
        <v>108</v>
      </c>
      <c r="D67" s="1" t="s">
        <v>109</v>
      </c>
      <c r="E67" s="1" t="s">
        <v>42</v>
      </c>
      <c r="F67" s="1" t="str">
        <f>"9788839302151"</f>
        <v>9788839302151</v>
      </c>
      <c r="G67" s="1" t="s">
        <v>110</v>
      </c>
      <c r="H67" s="1" t="s">
        <v>111</v>
      </c>
      <c r="I67" s="1" t="s">
        <v>112</v>
      </c>
      <c r="J67" s="1" t="s">
        <v>36</v>
      </c>
      <c r="K67" s="1" t="s">
        <v>45</v>
      </c>
      <c r="L67" s="1">
        <v>22.3</v>
      </c>
      <c r="N67" s="1" t="s">
        <v>30</v>
      </c>
      <c r="O67" s="1" t="s">
        <v>30</v>
      </c>
      <c r="P67" s="1" t="s">
        <v>30</v>
      </c>
    </row>
    <row r="68" spans="1:16" s="1" customFormat="1" ht="12" x14ac:dyDescent="0.2">
      <c r="A68" s="1">
        <v>3</v>
      </c>
      <c r="B68" s="1" t="s">
        <v>22</v>
      </c>
      <c r="C68" s="1" t="s">
        <v>108</v>
      </c>
      <c r="D68" s="1" t="s">
        <v>109</v>
      </c>
      <c r="E68" s="1" t="s">
        <v>25</v>
      </c>
      <c r="F68" s="1" t="str">
        <f>"9788808721211"</f>
        <v>9788808721211</v>
      </c>
      <c r="G68" s="1" t="s">
        <v>26</v>
      </c>
      <c r="H68" s="1" t="s">
        <v>113</v>
      </c>
      <c r="I68" s="1" t="s">
        <v>114</v>
      </c>
      <c r="J68" s="1">
        <v>1</v>
      </c>
      <c r="K68" s="1" t="s">
        <v>29</v>
      </c>
      <c r="L68" s="1">
        <v>39.299999999999997</v>
      </c>
      <c r="M68" s="1">
        <v>2016</v>
      </c>
      <c r="N68" s="1" t="s">
        <v>30</v>
      </c>
      <c r="O68" s="1" t="s">
        <v>31</v>
      </c>
      <c r="P68" s="1" t="s">
        <v>30</v>
      </c>
    </row>
    <row r="69" spans="1:16" s="1" customFormat="1" ht="12" x14ac:dyDescent="0.2">
      <c r="A69" s="1">
        <v>3</v>
      </c>
      <c r="B69" s="1" t="s">
        <v>22</v>
      </c>
      <c r="C69" s="1" t="s">
        <v>108</v>
      </c>
      <c r="D69" s="1" t="s">
        <v>109</v>
      </c>
      <c r="E69" s="1" t="s">
        <v>115</v>
      </c>
      <c r="F69" s="1" t="str">
        <f>"9788820366643"</f>
        <v>9788820366643</v>
      </c>
      <c r="G69" s="1" t="s">
        <v>64</v>
      </c>
      <c r="H69" s="1" t="s">
        <v>116</v>
      </c>
      <c r="I69" s="1" t="s">
        <v>117</v>
      </c>
      <c r="J69" s="1">
        <v>1</v>
      </c>
      <c r="K69" s="1" t="s">
        <v>105</v>
      </c>
      <c r="L69" s="1">
        <v>25.9</v>
      </c>
      <c r="M69" s="1">
        <v>2015</v>
      </c>
      <c r="N69" s="1" t="s">
        <v>30</v>
      </c>
      <c r="O69" s="1" t="s">
        <v>31</v>
      </c>
      <c r="P69" s="1" t="s">
        <v>30</v>
      </c>
    </row>
    <row r="70" spans="1:16" s="1" customFormat="1" ht="12" x14ac:dyDescent="0.2">
      <c r="A70" s="1">
        <v>3</v>
      </c>
      <c r="B70" s="1" t="s">
        <v>22</v>
      </c>
      <c r="C70" s="1" t="s">
        <v>108</v>
      </c>
      <c r="D70" s="1" t="s">
        <v>109</v>
      </c>
      <c r="E70" s="1" t="s">
        <v>118</v>
      </c>
      <c r="F70" s="1" t="str">
        <f>"9788842673866"</f>
        <v>9788842673866</v>
      </c>
      <c r="G70" s="1" t="s">
        <v>68</v>
      </c>
      <c r="H70" s="1" t="s">
        <v>69</v>
      </c>
      <c r="I70" s="1" t="s">
        <v>70</v>
      </c>
      <c r="J70" s="1">
        <v>2</v>
      </c>
      <c r="K70" s="1" t="s">
        <v>71</v>
      </c>
      <c r="L70" s="1">
        <v>8.1</v>
      </c>
      <c r="M70" s="1">
        <v>2014</v>
      </c>
      <c r="N70" s="1" t="s">
        <v>30</v>
      </c>
      <c r="O70" s="1" t="s">
        <v>31</v>
      </c>
      <c r="P70" s="1" t="s">
        <v>30</v>
      </c>
    </row>
    <row r="71" spans="1:16" s="1" customFormat="1" ht="12" x14ac:dyDescent="0.2">
      <c r="A71" s="1">
        <v>3</v>
      </c>
      <c r="B71" s="1" t="s">
        <v>22</v>
      </c>
      <c r="C71" s="1" t="s">
        <v>108</v>
      </c>
      <c r="D71" s="1" t="s">
        <v>109</v>
      </c>
      <c r="E71" s="1" t="s">
        <v>50</v>
      </c>
      <c r="F71" s="1" t="str">
        <f>"9788805073627"</f>
        <v>9788805073627</v>
      </c>
      <c r="G71" s="1" t="s">
        <v>119</v>
      </c>
      <c r="H71" s="1" t="s">
        <v>120</v>
      </c>
      <c r="I71" s="1" t="s">
        <v>121</v>
      </c>
      <c r="J71" s="1">
        <v>1</v>
      </c>
      <c r="K71" s="1" t="s">
        <v>37</v>
      </c>
      <c r="L71" s="1">
        <v>20.7</v>
      </c>
      <c r="M71" s="1">
        <v>2017</v>
      </c>
      <c r="N71" s="1" t="s">
        <v>30</v>
      </c>
      <c r="O71" s="1" t="s">
        <v>31</v>
      </c>
      <c r="P71" s="1" t="s">
        <v>30</v>
      </c>
    </row>
    <row r="72" spans="1:16" s="1" customFormat="1" ht="12" x14ac:dyDescent="0.2">
      <c r="A72" s="1">
        <v>3</v>
      </c>
      <c r="B72" s="1" t="s">
        <v>22</v>
      </c>
      <c r="C72" s="1" t="s">
        <v>108</v>
      </c>
      <c r="D72" s="1" t="s">
        <v>109</v>
      </c>
      <c r="E72" s="1" t="s">
        <v>63</v>
      </c>
      <c r="F72" s="1" t="str">
        <f>"9788808812568"</f>
        <v>9788808812568</v>
      </c>
      <c r="G72" s="1" t="s">
        <v>122</v>
      </c>
      <c r="H72" s="1" t="s">
        <v>123</v>
      </c>
      <c r="I72" s="1" t="s">
        <v>124</v>
      </c>
      <c r="J72" s="1" t="s">
        <v>36</v>
      </c>
      <c r="K72" s="1" t="s">
        <v>29</v>
      </c>
      <c r="L72" s="1">
        <v>36</v>
      </c>
      <c r="M72" s="1">
        <v>2019</v>
      </c>
      <c r="N72" s="1" t="s">
        <v>30</v>
      </c>
      <c r="O72" s="1" t="s">
        <v>30</v>
      </c>
      <c r="P72" s="1" t="s">
        <v>95</v>
      </c>
    </row>
    <row r="73" spans="1:16" s="1" customFormat="1" ht="12" x14ac:dyDescent="0.2">
      <c r="A73" s="1">
        <v>3</v>
      </c>
      <c r="B73" s="1" t="s">
        <v>22</v>
      </c>
      <c r="C73" s="1" t="s">
        <v>108</v>
      </c>
      <c r="D73" s="1" t="s">
        <v>109</v>
      </c>
      <c r="E73" s="1" t="s">
        <v>125</v>
      </c>
      <c r="F73" s="1" t="str">
        <f>"9788808620972"</f>
        <v>9788808620972</v>
      </c>
      <c r="G73" s="1" t="s">
        <v>126</v>
      </c>
      <c r="H73" s="1" t="s">
        <v>127</v>
      </c>
      <c r="I73" s="1" t="s">
        <v>128</v>
      </c>
      <c r="J73" s="1">
        <v>1</v>
      </c>
      <c r="K73" s="1" t="s">
        <v>29</v>
      </c>
      <c r="L73" s="1">
        <v>25.7</v>
      </c>
      <c r="M73" s="1">
        <v>2019</v>
      </c>
      <c r="N73" s="1" t="s">
        <v>30</v>
      </c>
      <c r="O73" s="1" t="s">
        <v>31</v>
      </c>
      <c r="P73" s="1" t="s">
        <v>30</v>
      </c>
    </row>
    <row r="74" spans="1:16" s="1" customFormat="1" ht="12" x14ac:dyDescent="0.2">
      <c r="A74" s="1">
        <v>3</v>
      </c>
      <c r="B74" s="1" t="s">
        <v>22</v>
      </c>
      <c r="C74" s="1" t="s">
        <v>108</v>
      </c>
      <c r="D74" s="1" t="s">
        <v>109</v>
      </c>
      <c r="E74" s="1" t="s">
        <v>129</v>
      </c>
      <c r="F74" s="1" t="str">
        <f>"9788808261267"</f>
        <v>9788808261267</v>
      </c>
      <c r="G74" s="1" t="s">
        <v>130</v>
      </c>
      <c r="H74" s="1" t="s">
        <v>131</v>
      </c>
      <c r="I74" s="1" t="s">
        <v>132</v>
      </c>
      <c r="J74" s="1">
        <v>1</v>
      </c>
      <c r="K74" s="1" t="s">
        <v>29</v>
      </c>
      <c r="L74" s="1">
        <v>33</v>
      </c>
      <c r="N74" s="1" t="s">
        <v>30</v>
      </c>
      <c r="O74" s="1" t="s">
        <v>31</v>
      </c>
      <c r="P74" s="1" t="s">
        <v>30</v>
      </c>
    </row>
    <row r="75" spans="1:16" s="1" customFormat="1" ht="12" x14ac:dyDescent="0.2">
      <c r="A75" s="1">
        <v>3</v>
      </c>
      <c r="B75" s="1" t="s">
        <v>22</v>
      </c>
      <c r="C75" s="1" t="s">
        <v>108</v>
      </c>
      <c r="D75" s="1" t="s">
        <v>109</v>
      </c>
      <c r="E75" s="1" t="s">
        <v>133</v>
      </c>
      <c r="F75" s="1" t="str">
        <f>"9788808620934"</f>
        <v>9788808620934</v>
      </c>
      <c r="G75" s="1" t="s">
        <v>134</v>
      </c>
      <c r="H75" s="1" t="s">
        <v>135</v>
      </c>
      <c r="I75" s="1" t="s">
        <v>136</v>
      </c>
      <c r="J75" s="1">
        <v>1</v>
      </c>
      <c r="K75" s="1" t="s">
        <v>29</v>
      </c>
      <c r="L75" s="1">
        <v>21.4</v>
      </c>
      <c r="M75" s="1">
        <v>2018</v>
      </c>
      <c r="N75" s="1" t="s">
        <v>30</v>
      </c>
      <c r="O75" s="1" t="s">
        <v>31</v>
      </c>
      <c r="P75" s="1" t="s">
        <v>30</v>
      </c>
    </row>
    <row r="76" spans="1:16" s="1" customFormat="1" ht="12" x14ac:dyDescent="0.2">
      <c r="A76" s="1">
        <v>3</v>
      </c>
      <c r="B76" s="1" t="s">
        <v>22</v>
      </c>
      <c r="C76" s="1" t="s">
        <v>108</v>
      </c>
      <c r="D76" s="1" t="s">
        <v>109</v>
      </c>
      <c r="E76" s="1" t="s">
        <v>63</v>
      </c>
      <c r="F76" s="1" t="str">
        <f>"9788883394348"</f>
        <v>9788883394348</v>
      </c>
      <c r="G76" s="1" t="s">
        <v>137</v>
      </c>
      <c r="H76" s="1" t="s">
        <v>138</v>
      </c>
      <c r="I76" s="1" t="s">
        <v>28</v>
      </c>
      <c r="J76" s="1" t="s">
        <v>36</v>
      </c>
      <c r="K76" s="1" t="s">
        <v>66</v>
      </c>
      <c r="L76" s="1">
        <v>24.6</v>
      </c>
      <c r="N76" s="1" t="s">
        <v>30</v>
      </c>
      <c r="O76" s="1" t="s">
        <v>31</v>
      </c>
      <c r="P76" s="1" t="s">
        <v>30</v>
      </c>
    </row>
    <row r="77" spans="1:16" s="1" customFormat="1" ht="12" x14ac:dyDescent="0.2">
      <c r="A77" s="1">
        <v>3</v>
      </c>
      <c r="B77" s="1" t="s">
        <v>88</v>
      </c>
      <c r="C77" s="1" t="s">
        <v>108</v>
      </c>
      <c r="D77" s="1" t="s">
        <v>139</v>
      </c>
      <c r="E77" s="1" t="s">
        <v>42</v>
      </c>
      <c r="F77" s="1" t="str">
        <f>"9788839302151"</f>
        <v>9788839302151</v>
      </c>
      <c r="G77" s="1" t="s">
        <v>110</v>
      </c>
      <c r="H77" s="1" t="s">
        <v>111</v>
      </c>
      <c r="I77" s="1" t="s">
        <v>112</v>
      </c>
      <c r="J77" s="1" t="s">
        <v>36</v>
      </c>
      <c r="K77" s="1" t="s">
        <v>45</v>
      </c>
      <c r="L77" s="1">
        <v>22.3</v>
      </c>
      <c r="N77" s="1" t="s">
        <v>30</v>
      </c>
      <c r="O77" s="1" t="s">
        <v>30</v>
      </c>
      <c r="P77" s="1" t="s">
        <v>30</v>
      </c>
    </row>
    <row r="78" spans="1:16" s="1" customFormat="1" ht="12" x14ac:dyDescent="0.2">
      <c r="A78" s="1">
        <v>3</v>
      </c>
      <c r="B78" s="1" t="s">
        <v>88</v>
      </c>
      <c r="C78" s="1" t="s">
        <v>108</v>
      </c>
      <c r="D78" s="1" t="s">
        <v>139</v>
      </c>
      <c r="E78" s="1" t="s">
        <v>25</v>
      </c>
      <c r="F78" s="1" t="str">
        <f>"9788808721211"</f>
        <v>9788808721211</v>
      </c>
      <c r="G78" s="1" t="s">
        <v>26</v>
      </c>
      <c r="H78" s="1" t="s">
        <v>113</v>
      </c>
      <c r="I78" s="1" t="s">
        <v>114</v>
      </c>
      <c r="J78" s="1">
        <v>1</v>
      </c>
      <c r="K78" s="1" t="s">
        <v>29</v>
      </c>
      <c r="L78" s="1">
        <v>39.299999999999997</v>
      </c>
      <c r="M78" s="1">
        <v>2016</v>
      </c>
      <c r="N78" s="1" t="s">
        <v>30</v>
      </c>
      <c r="O78" s="1" t="s">
        <v>31</v>
      </c>
      <c r="P78" s="1" t="s">
        <v>30</v>
      </c>
    </row>
    <row r="79" spans="1:16" s="1" customFormat="1" ht="12" x14ac:dyDescent="0.2">
      <c r="A79" s="1">
        <v>3</v>
      </c>
      <c r="B79" s="1" t="s">
        <v>88</v>
      </c>
      <c r="C79" s="1" t="s">
        <v>108</v>
      </c>
      <c r="D79" s="1" t="s">
        <v>139</v>
      </c>
      <c r="E79" s="1" t="s">
        <v>67</v>
      </c>
      <c r="F79" s="1" t="str">
        <f>"9788842673866"</f>
        <v>9788842673866</v>
      </c>
      <c r="G79" s="1" t="s">
        <v>68</v>
      </c>
      <c r="H79" s="1" t="s">
        <v>69</v>
      </c>
      <c r="I79" s="1" t="s">
        <v>70</v>
      </c>
      <c r="J79" s="1">
        <v>2</v>
      </c>
      <c r="K79" s="1" t="s">
        <v>71</v>
      </c>
      <c r="L79" s="1">
        <v>8.1</v>
      </c>
      <c r="N79" s="1" t="s">
        <v>30</v>
      </c>
      <c r="O79" s="1" t="s">
        <v>31</v>
      </c>
      <c r="P79" s="1" t="s">
        <v>30</v>
      </c>
    </row>
    <row r="80" spans="1:16" s="1" customFormat="1" ht="12" x14ac:dyDescent="0.2">
      <c r="A80" s="1">
        <v>3</v>
      </c>
      <c r="B80" s="1" t="s">
        <v>88</v>
      </c>
      <c r="C80" s="1" t="s">
        <v>108</v>
      </c>
      <c r="D80" s="1" t="s">
        <v>139</v>
      </c>
      <c r="E80" s="1" t="s">
        <v>63</v>
      </c>
      <c r="F80" s="1" t="str">
        <f>"9788891413079"</f>
        <v>9788891413079</v>
      </c>
      <c r="G80" s="1" t="s">
        <v>140</v>
      </c>
      <c r="H80" s="1" t="s">
        <v>141</v>
      </c>
      <c r="I80" s="1" t="s">
        <v>142</v>
      </c>
      <c r="J80" s="1" t="s">
        <v>36</v>
      </c>
      <c r="K80" s="1" t="s">
        <v>143</v>
      </c>
      <c r="L80" s="1">
        <v>16</v>
      </c>
      <c r="N80" s="1" t="s">
        <v>30</v>
      </c>
      <c r="O80" s="1" t="s">
        <v>31</v>
      </c>
      <c r="P80" s="1" t="s">
        <v>30</v>
      </c>
    </row>
    <row r="81" spans="1:16" s="1" customFormat="1" ht="12" x14ac:dyDescent="0.2">
      <c r="A81" s="1">
        <v>3</v>
      </c>
      <c r="B81" s="1" t="s">
        <v>88</v>
      </c>
      <c r="C81" s="1" t="s">
        <v>108</v>
      </c>
      <c r="D81" s="1" t="s">
        <v>139</v>
      </c>
      <c r="E81" s="1" t="s">
        <v>50</v>
      </c>
      <c r="F81" s="1" t="str">
        <f>"9788805073627"</f>
        <v>9788805073627</v>
      </c>
      <c r="G81" s="1" t="s">
        <v>119</v>
      </c>
      <c r="H81" s="1" t="s">
        <v>120</v>
      </c>
      <c r="I81" s="1" t="s">
        <v>121</v>
      </c>
      <c r="J81" s="1">
        <v>1</v>
      </c>
      <c r="K81" s="1" t="s">
        <v>37</v>
      </c>
      <c r="L81" s="1">
        <v>20.7</v>
      </c>
      <c r="M81" s="1">
        <v>2017</v>
      </c>
      <c r="N81" s="1" t="s">
        <v>30</v>
      </c>
      <c r="O81" s="1" t="s">
        <v>31</v>
      </c>
      <c r="P81" s="1" t="s">
        <v>30</v>
      </c>
    </row>
    <row r="82" spans="1:16" s="1" customFormat="1" ht="12" x14ac:dyDescent="0.2">
      <c r="A82" s="1">
        <v>3</v>
      </c>
      <c r="B82" s="1" t="s">
        <v>88</v>
      </c>
      <c r="C82" s="1" t="s">
        <v>108</v>
      </c>
      <c r="D82" s="1" t="s">
        <v>139</v>
      </c>
      <c r="E82" s="1" t="s">
        <v>144</v>
      </c>
      <c r="F82" s="1" t="str">
        <f>"9788820366445"</f>
        <v>9788820366445</v>
      </c>
      <c r="G82" s="1" t="s">
        <v>145</v>
      </c>
      <c r="H82" s="1" t="s">
        <v>146</v>
      </c>
      <c r="I82" s="1" t="s">
        <v>147</v>
      </c>
      <c r="J82" s="1" t="s">
        <v>36</v>
      </c>
      <c r="K82" s="1" t="s">
        <v>105</v>
      </c>
      <c r="L82" s="1">
        <v>24.9</v>
      </c>
      <c r="M82" s="1">
        <v>2019</v>
      </c>
      <c r="N82" s="1" t="s">
        <v>30</v>
      </c>
      <c r="O82" s="1" t="s">
        <v>31</v>
      </c>
      <c r="P82" s="1" t="s">
        <v>30</v>
      </c>
    </row>
    <row r="83" spans="1:16" s="1" customFormat="1" ht="12" x14ac:dyDescent="0.2">
      <c r="A83" s="1">
        <v>3</v>
      </c>
      <c r="B83" s="1" t="s">
        <v>88</v>
      </c>
      <c r="C83" s="1" t="s">
        <v>108</v>
      </c>
      <c r="D83" s="1" t="s">
        <v>139</v>
      </c>
      <c r="E83" s="1" t="s">
        <v>129</v>
      </c>
      <c r="F83" s="1" t="str">
        <f>"9788820378592"</f>
        <v>9788820378592</v>
      </c>
      <c r="G83" s="1" t="s">
        <v>148</v>
      </c>
      <c r="H83" s="1" t="s">
        <v>149</v>
      </c>
      <c r="I83" s="1" t="s">
        <v>150</v>
      </c>
      <c r="J83" s="1" t="s">
        <v>36</v>
      </c>
      <c r="K83" s="1" t="s">
        <v>105</v>
      </c>
      <c r="L83" s="1">
        <v>26.9</v>
      </c>
      <c r="N83" s="1" t="s">
        <v>30</v>
      </c>
      <c r="O83" s="1" t="s">
        <v>30</v>
      </c>
      <c r="P83" s="1" t="s">
        <v>30</v>
      </c>
    </row>
    <row r="84" spans="1:16" s="1" customFormat="1" ht="12" x14ac:dyDescent="0.2">
      <c r="A84" s="1">
        <v>3</v>
      </c>
      <c r="B84" s="1" t="s">
        <v>88</v>
      </c>
      <c r="C84" s="1" t="s">
        <v>108</v>
      </c>
      <c r="D84" s="1" t="s">
        <v>139</v>
      </c>
      <c r="E84" s="1" t="s">
        <v>151</v>
      </c>
      <c r="F84" s="1" t="str">
        <f>"9788891424808"</f>
        <v>9788891424808</v>
      </c>
      <c r="G84" s="1" t="s">
        <v>152</v>
      </c>
      <c r="H84" s="1" t="s">
        <v>153</v>
      </c>
      <c r="I84" s="1" t="s">
        <v>28</v>
      </c>
      <c r="J84" s="1" t="s">
        <v>36</v>
      </c>
      <c r="K84" s="1" t="s">
        <v>143</v>
      </c>
      <c r="L84" s="1">
        <v>23</v>
      </c>
      <c r="M84" s="1">
        <v>2020</v>
      </c>
      <c r="N84" s="1" t="s">
        <v>31</v>
      </c>
      <c r="O84" s="1" t="s">
        <v>31</v>
      </c>
      <c r="P84" s="1" t="s">
        <v>30</v>
      </c>
    </row>
    <row r="85" spans="1:16" s="1" customFormat="1" ht="12" x14ac:dyDescent="0.2">
      <c r="A85" s="1">
        <v>3</v>
      </c>
      <c r="B85" s="1" t="s">
        <v>88</v>
      </c>
      <c r="C85" s="1" t="s">
        <v>108</v>
      </c>
      <c r="D85" s="1" t="s">
        <v>139</v>
      </c>
      <c r="E85" s="1" t="s">
        <v>151</v>
      </c>
      <c r="F85" s="1" t="str">
        <f>"9788891424792"</f>
        <v>9788891424792</v>
      </c>
      <c r="G85" s="1" t="s">
        <v>152</v>
      </c>
      <c r="H85" s="1" t="s">
        <v>154</v>
      </c>
      <c r="I85" s="1" t="s">
        <v>28</v>
      </c>
      <c r="J85" s="1" t="s">
        <v>36</v>
      </c>
      <c r="K85" s="1" t="s">
        <v>143</v>
      </c>
      <c r="L85" s="1">
        <v>27</v>
      </c>
      <c r="M85" s="1">
        <v>2020</v>
      </c>
      <c r="N85" s="1" t="s">
        <v>31</v>
      </c>
      <c r="O85" s="1" t="s">
        <v>31</v>
      </c>
      <c r="P85" s="1" t="s">
        <v>30</v>
      </c>
    </row>
    <row r="86" spans="1:16" s="1" customFormat="1" ht="12" x14ac:dyDescent="0.2">
      <c r="A86" s="1">
        <v>3</v>
      </c>
      <c r="B86" s="1" t="s">
        <v>88</v>
      </c>
      <c r="C86" s="1" t="s">
        <v>108</v>
      </c>
      <c r="D86" s="1" t="s">
        <v>139</v>
      </c>
      <c r="E86" s="1" t="s">
        <v>155</v>
      </c>
      <c r="F86" s="1" t="str">
        <f>"9788820394950"</f>
        <v>9788820394950</v>
      </c>
      <c r="G86" s="1" t="s">
        <v>156</v>
      </c>
      <c r="H86" s="1" t="s">
        <v>157</v>
      </c>
      <c r="I86" s="1" t="s">
        <v>158</v>
      </c>
      <c r="J86" s="1" t="s">
        <v>36</v>
      </c>
      <c r="K86" s="1" t="s">
        <v>105</v>
      </c>
      <c r="L86" s="1">
        <v>29.9</v>
      </c>
      <c r="M86" s="1">
        <v>2020</v>
      </c>
      <c r="N86" s="1" t="s">
        <v>31</v>
      </c>
      <c r="O86" s="1" t="s">
        <v>31</v>
      </c>
      <c r="P86" s="1" t="s">
        <v>30</v>
      </c>
    </row>
    <row r="87" spans="1:16" s="1" customFormat="1" ht="12" x14ac:dyDescent="0.2">
      <c r="A87" s="1">
        <v>3</v>
      </c>
      <c r="B87" s="1" t="s">
        <v>88</v>
      </c>
      <c r="C87" s="1" t="s">
        <v>108</v>
      </c>
      <c r="D87" s="1" t="s">
        <v>139</v>
      </c>
      <c r="E87" s="1" t="s">
        <v>79</v>
      </c>
      <c r="F87" s="1" t="str">
        <f>"9788891415479"</f>
        <v>9788891415479</v>
      </c>
      <c r="G87" s="1" t="s">
        <v>159</v>
      </c>
      <c r="H87" s="1" t="s">
        <v>160</v>
      </c>
      <c r="I87" s="1" t="s">
        <v>161</v>
      </c>
      <c r="J87" s="1" t="s">
        <v>36</v>
      </c>
      <c r="K87" s="1" t="s">
        <v>143</v>
      </c>
      <c r="L87" s="1">
        <v>26</v>
      </c>
      <c r="N87" s="1" t="s">
        <v>30</v>
      </c>
      <c r="O87" s="1" t="s">
        <v>31</v>
      </c>
      <c r="P87" s="1" t="s">
        <v>30</v>
      </c>
    </row>
    <row r="88" spans="1:16" s="1" customFormat="1" ht="12" x14ac:dyDescent="0.2">
      <c r="A88" s="1">
        <v>3</v>
      </c>
      <c r="B88" s="1" t="s">
        <v>88</v>
      </c>
      <c r="C88" s="1" t="s">
        <v>108</v>
      </c>
      <c r="D88" s="1" t="s">
        <v>139</v>
      </c>
      <c r="E88" s="1" t="s">
        <v>63</v>
      </c>
      <c r="F88" s="1" t="str">
        <f>"9788891413086"</f>
        <v>9788891413086</v>
      </c>
      <c r="G88" s="1" t="s">
        <v>140</v>
      </c>
      <c r="H88" s="1" t="s">
        <v>162</v>
      </c>
      <c r="I88" s="1" t="s">
        <v>163</v>
      </c>
      <c r="J88" s="1" t="s">
        <v>36</v>
      </c>
      <c r="K88" s="1" t="s">
        <v>143</v>
      </c>
      <c r="L88" s="1">
        <v>18</v>
      </c>
      <c r="M88" s="1">
        <v>2018</v>
      </c>
      <c r="N88" s="1" t="s">
        <v>30</v>
      </c>
      <c r="O88" s="1" t="s">
        <v>31</v>
      </c>
      <c r="P88" s="1" t="s">
        <v>30</v>
      </c>
    </row>
    <row r="89" spans="1:16" s="1" customFormat="1" ht="12" x14ac:dyDescent="0.2">
      <c r="A89" s="1">
        <v>3</v>
      </c>
      <c r="B89" s="1" t="s">
        <v>88</v>
      </c>
      <c r="C89" s="1" t="s">
        <v>108</v>
      </c>
      <c r="D89" s="1" t="s">
        <v>139</v>
      </c>
      <c r="E89" s="1" t="s">
        <v>125</v>
      </c>
      <c r="F89" s="1" t="str">
        <f>"9788808939920"</f>
        <v>9788808939920</v>
      </c>
      <c r="G89" s="1" t="s">
        <v>164</v>
      </c>
      <c r="H89" s="1" t="s">
        <v>165</v>
      </c>
      <c r="I89" s="1" t="s">
        <v>166</v>
      </c>
      <c r="J89" s="1">
        <v>1</v>
      </c>
      <c r="K89" s="1" t="s">
        <v>29</v>
      </c>
      <c r="L89" s="1">
        <v>29.2</v>
      </c>
      <c r="M89" s="1">
        <v>2019</v>
      </c>
      <c r="N89" s="1" t="s">
        <v>30</v>
      </c>
      <c r="O89" s="1" t="s">
        <v>31</v>
      </c>
      <c r="P89" s="1" t="s">
        <v>30</v>
      </c>
    </row>
    <row r="90" spans="1:16" s="1" customFormat="1" ht="12" x14ac:dyDescent="0.2">
      <c r="A90" s="1">
        <v>4</v>
      </c>
      <c r="B90" s="1" t="s">
        <v>22</v>
      </c>
      <c r="C90" s="1" t="s">
        <v>108</v>
      </c>
      <c r="D90" s="1" t="s">
        <v>109</v>
      </c>
      <c r="E90" s="1" t="s">
        <v>42</v>
      </c>
      <c r="F90" s="1" t="str">
        <f>"9788839302151"</f>
        <v>9788839302151</v>
      </c>
      <c r="G90" s="1" t="s">
        <v>110</v>
      </c>
      <c r="H90" s="1" t="s">
        <v>111</v>
      </c>
      <c r="I90" s="1" t="s">
        <v>112</v>
      </c>
      <c r="J90" s="1" t="s">
        <v>36</v>
      </c>
      <c r="K90" s="1" t="s">
        <v>45</v>
      </c>
      <c r="L90" s="1">
        <v>22.3</v>
      </c>
      <c r="N90" s="1" t="s">
        <v>30</v>
      </c>
      <c r="O90" s="1" t="s">
        <v>30</v>
      </c>
      <c r="P90" s="1" t="s">
        <v>30</v>
      </c>
    </row>
    <row r="91" spans="1:16" s="1" customFormat="1" ht="12" x14ac:dyDescent="0.2">
      <c r="A91" s="1">
        <v>4</v>
      </c>
      <c r="B91" s="1" t="s">
        <v>22</v>
      </c>
      <c r="C91" s="1" t="s">
        <v>108</v>
      </c>
      <c r="D91" s="1" t="s">
        <v>109</v>
      </c>
      <c r="E91" s="1" t="s">
        <v>63</v>
      </c>
      <c r="F91" s="1" t="str">
        <f>"9788841854983"</f>
        <v>9788841854983</v>
      </c>
      <c r="G91" s="1" t="s">
        <v>167</v>
      </c>
      <c r="H91" s="1" t="s">
        <v>168</v>
      </c>
      <c r="I91" s="1" t="s">
        <v>169</v>
      </c>
      <c r="J91" s="1" t="s">
        <v>36</v>
      </c>
      <c r="K91" s="1" t="s">
        <v>170</v>
      </c>
      <c r="L91" s="1">
        <v>27.3</v>
      </c>
      <c r="N91" s="1" t="s">
        <v>30</v>
      </c>
      <c r="O91" s="1" t="s">
        <v>30</v>
      </c>
      <c r="P91" s="1" t="s">
        <v>30</v>
      </c>
    </row>
    <row r="92" spans="1:16" s="1" customFormat="1" ht="12" x14ac:dyDescent="0.2">
      <c r="A92" s="1">
        <v>4</v>
      </c>
      <c r="B92" s="1" t="s">
        <v>22</v>
      </c>
      <c r="C92" s="1" t="s">
        <v>108</v>
      </c>
      <c r="D92" s="1" t="s">
        <v>109</v>
      </c>
      <c r="E92" s="1" t="s">
        <v>115</v>
      </c>
      <c r="F92" s="1" t="str">
        <f>"9788820372781"</f>
        <v>9788820372781</v>
      </c>
      <c r="G92" s="1" t="s">
        <v>64</v>
      </c>
      <c r="H92" s="1" t="s">
        <v>116</v>
      </c>
      <c r="I92" s="1" t="s">
        <v>117</v>
      </c>
      <c r="J92" s="1">
        <v>2</v>
      </c>
      <c r="K92" s="1" t="s">
        <v>105</v>
      </c>
      <c r="L92" s="1">
        <v>27.9</v>
      </c>
      <c r="M92" s="1">
        <v>2016</v>
      </c>
      <c r="N92" s="1" t="s">
        <v>30</v>
      </c>
      <c r="O92" s="1" t="s">
        <v>31</v>
      </c>
      <c r="P92" s="1" t="s">
        <v>30</v>
      </c>
    </row>
    <row r="93" spans="1:16" s="1" customFormat="1" ht="12" x14ac:dyDescent="0.2">
      <c r="A93" s="1">
        <v>4</v>
      </c>
      <c r="B93" s="1" t="s">
        <v>22</v>
      </c>
      <c r="C93" s="1" t="s">
        <v>108</v>
      </c>
      <c r="D93" s="1" t="s">
        <v>109</v>
      </c>
      <c r="E93" s="1" t="s">
        <v>129</v>
      </c>
      <c r="F93" s="1" t="str">
        <f>"9788808214515"</f>
        <v>9788808214515</v>
      </c>
      <c r="G93" s="1" t="s">
        <v>130</v>
      </c>
      <c r="H93" s="1" t="s">
        <v>171</v>
      </c>
      <c r="I93" s="1" t="s">
        <v>172</v>
      </c>
      <c r="J93" s="1">
        <v>2</v>
      </c>
      <c r="K93" s="1" t="s">
        <v>29</v>
      </c>
      <c r="L93" s="1">
        <v>31.4</v>
      </c>
      <c r="N93" s="1" t="s">
        <v>30</v>
      </c>
      <c r="O93" s="1" t="s">
        <v>31</v>
      </c>
      <c r="P93" s="1" t="s">
        <v>30</v>
      </c>
    </row>
    <row r="94" spans="1:16" s="1" customFormat="1" ht="12" x14ac:dyDescent="0.2">
      <c r="A94" s="1">
        <v>4</v>
      </c>
      <c r="B94" s="1" t="s">
        <v>22</v>
      </c>
      <c r="C94" s="1" t="s">
        <v>108</v>
      </c>
      <c r="D94" s="1" t="s">
        <v>109</v>
      </c>
      <c r="E94" s="1" t="s">
        <v>125</v>
      </c>
      <c r="F94" s="1" t="str">
        <f>"9788860177858"</f>
        <v>9788860177858</v>
      </c>
      <c r="G94" s="1" t="s">
        <v>173</v>
      </c>
      <c r="H94" s="1" t="s">
        <v>174</v>
      </c>
      <c r="I94" s="1" t="s">
        <v>175</v>
      </c>
      <c r="J94" s="1">
        <v>2</v>
      </c>
      <c r="K94" s="1" t="s">
        <v>176</v>
      </c>
      <c r="L94" s="1">
        <v>28.6</v>
      </c>
      <c r="N94" s="1" t="s">
        <v>30</v>
      </c>
      <c r="O94" s="1" t="s">
        <v>31</v>
      </c>
      <c r="P94" s="1" t="s">
        <v>30</v>
      </c>
    </row>
    <row r="95" spans="1:16" s="1" customFormat="1" ht="12" x14ac:dyDescent="0.2">
      <c r="A95" s="1">
        <v>4</v>
      </c>
      <c r="B95" s="1" t="s">
        <v>22</v>
      </c>
      <c r="C95" s="1" t="s">
        <v>108</v>
      </c>
      <c r="D95" s="1" t="s">
        <v>109</v>
      </c>
      <c r="E95" s="1" t="s">
        <v>133</v>
      </c>
      <c r="F95" s="1" t="str">
        <f>"9788808765758"</f>
        <v>9788808765758</v>
      </c>
      <c r="G95" s="1" t="s">
        <v>134</v>
      </c>
      <c r="H95" s="1" t="s">
        <v>177</v>
      </c>
      <c r="I95" s="1" t="s">
        <v>178</v>
      </c>
      <c r="J95" s="1">
        <v>2</v>
      </c>
      <c r="K95" s="1" t="s">
        <v>29</v>
      </c>
      <c r="L95" s="1">
        <v>26.6</v>
      </c>
      <c r="N95" s="1" t="s">
        <v>30</v>
      </c>
      <c r="O95" s="1" t="s">
        <v>31</v>
      </c>
      <c r="P95" s="1" t="s">
        <v>30</v>
      </c>
    </row>
    <row r="96" spans="1:16" s="1" customFormat="1" ht="12" x14ac:dyDescent="0.2">
      <c r="A96" s="1">
        <v>4</v>
      </c>
      <c r="B96" s="1" t="s">
        <v>22</v>
      </c>
      <c r="C96" s="1" t="s">
        <v>108</v>
      </c>
      <c r="D96" s="1" t="s">
        <v>109</v>
      </c>
      <c r="E96" s="1" t="s">
        <v>50</v>
      </c>
      <c r="F96" s="1" t="str">
        <f>"9788842113140"</f>
        <v>9788842113140</v>
      </c>
      <c r="G96" s="1" t="s">
        <v>179</v>
      </c>
      <c r="H96" s="1" t="s">
        <v>180</v>
      </c>
      <c r="I96" s="1" t="s">
        <v>181</v>
      </c>
      <c r="J96" s="1">
        <v>2</v>
      </c>
      <c r="K96" s="1" t="s">
        <v>182</v>
      </c>
      <c r="L96" s="1">
        <v>21.5</v>
      </c>
      <c r="N96" s="1" t="s">
        <v>30</v>
      </c>
      <c r="O96" s="1" t="s">
        <v>31</v>
      </c>
      <c r="P96" s="1" t="s">
        <v>30</v>
      </c>
    </row>
    <row r="97" spans="1:16" s="1" customFormat="1" ht="12" x14ac:dyDescent="0.2">
      <c r="A97" s="1">
        <v>4</v>
      </c>
      <c r="B97" s="1" t="s">
        <v>22</v>
      </c>
      <c r="C97" s="1" t="s">
        <v>108</v>
      </c>
      <c r="D97" s="1" t="s">
        <v>109</v>
      </c>
      <c r="E97" s="1" t="s">
        <v>67</v>
      </c>
      <c r="F97" s="1" t="str">
        <f>"9788842673866"</f>
        <v>9788842673866</v>
      </c>
      <c r="G97" s="1" t="s">
        <v>68</v>
      </c>
      <c r="H97" s="1" t="s">
        <v>69</v>
      </c>
      <c r="I97" s="1" t="s">
        <v>70</v>
      </c>
      <c r="J97" s="1">
        <v>2</v>
      </c>
      <c r="K97" s="1" t="s">
        <v>71</v>
      </c>
      <c r="L97" s="1">
        <v>8.1</v>
      </c>
      <c r="N97" s="1" t="s">
        <v>30</v>
      </c>
      <c r="O97" s="1" t="s">
        <v>30</v>
      </c>
      <c r="P97" s="1" t="s">
        <v>30</v>
      </c>
    </row>
    <row r="98" spans="1:16" s="1" customFormat="1" ht="12" x14ac:dyDescent="0.2">
      <c r="A98" s="1">
        <v>4</v>
      </c>
      <c r="B98" s="1" t="s">
        <v>22</v>
      </c>
      <c r="C98" s="1" t="s">
        <v>108</v>
      </c>
      <c r="D98" s="1" t="s">
        <v>109</v>
      </c>
      <c r="E98" s="1" t="s">
        <v>25</v>
      </c>
      <c r="F98" s="1" t="str">
        <f>"9788808439291"</f>
        <v>9788808439291</v>
      </c>
      <c r="G98" s="1" t="s">
        <v>99</v>
      </c>
      <c r="H98" s="1" t="s">
        <v>183</v>
      </c>
      <c r="I98" s="1" t="s">
        <v>184</v>
      </c>
      <c r="J98" s="1">
        <v>2</v>
      </c>
      <c r="K98" s="1" t="s">
        <v>29</v>
      </c>
      <c r="L98" s="1">
        <v>39.299999999999997</v>
      </c>
      <c r="N98" s="1" t="s">
        <v>30</v>
      </c>
      <c r="O98" s="1" t="s">
        <v>31</v>
      </c>
      <c r="P98" s="1" t="s">
        <v>30</v>
      </c>
    </row>
    <row r="99" spans="1:16" s="1" customFormat="1" ht="12" x14ac:dyDescent="0.2">
      <c r="A99" s="1">
        <v>4</v>
      </c>
      <c r="B99" s="1" t="s">
        <v>22</v>
      </c>
      <c r="C99" s="1" t="s">
        <v>108</v>
      </c>
      <c r="D99" s="1" t="s">
        <v>109</v>
      </c>
      <c r="E99" s="1" t="s">
        <v>63</v>
      </c>
      <c r="F99" s="1" t="str">
        <f>"9788883394348"</f>
        <v>9788883394348</v>
      </c>
      <c r="G99" s="1" t="s">
        <v>137</v>
      </c>
      <c r="H99" s="1" t="s">
        <v>138</v>
      </c>
      <c r="I99" s="1" t="s">
        <v>28</v>
      </c>
      <c r="J99" s="1" t="s">
        <v>36</v>
      </c>
      <c r="K99" s="1" t="s">
        <v>66</v>
      </c>
      <c r="L99" s="1">
        <v>24.6</v>
      </c>
      <c r="N99" s="1" t="s">
        <v>30</v>
      </c>
      <c r="O99" s="1" t="s">
        <v>30</v>
      </c>
      <c r="P99" s="1" t="s">
        <v>30</v>
      </c>
    </row>
    <row r="100" spans="1:16" s="1" customFormat="1" ht="12" x14ac:dyDescent="0.2">
      <c r="A100" s="1">
        <v>4</v>
      </c>
      <c r="B100" s="1" t="s">
        <v>88</v>
      </c>
      <c r="C100" s="1" t="s">
        <v>108</v>
      </c>
      <c r="D100" s="1" t="s">
        <v>139</v>
      </c>
      <c r="E100" s="1" t="s">
        <v>42</v>
      </c>
      <c r="F100" s="1" t="str">
        <f>"9788839302151"</f>
        <v>9788839302151</v>
      </c>
      <c r="G100" s="1" t="s">
        <v>110</v>
      </c>
      <c r="H100" s="1" t="s">
        <v>111</v>
      </c>
      <c r="I100" s="1" t="s">
        <v>112</v>
      </c>
      <c r="J100" s="1" t="s">
        <v>36</v>
      </c>
      <c r="K100" s="1" t="s">
        <v>45</v>
      </c>
      <c r="L100" s="1">
        <v>22.3</v>
      </c>
      <c r="N100" s="1" t="s">
        <v>30</v>
      </c>
      <c r="O100" s="1" t="s">
        <v>30</v>
      </c>
      <c r="P100" s="1" t="s">
        <v>30</v>
      </c>
    </row>
    <row r="101" spans="1:16" s="1" customFormat="1" ht="12" x14ac:dyDescent="0.2">
      <c r="A101" s="1">
        <v>4</v>
      </c>
      <c r="B101" s="1" t="s">
        <v>88</v>
      </c>
      <c r="C101" s="1" t="s">
        <v>108</v>
      </c>
      <c r="D101" s="1" t="s">
        <v>139</v>
      </c>
      <c r="E101" s="1" t="s">
        <v>185</v>
      </c>
      <c r="F101" s="1" t="str">
        <f>"9788820356262"</f>
        <v>9788820356262</v>
      </c>
      <c r="G101" s="1" t="s">
        <v>156</v>
      </c>
      <c r="H101" s="1" t="s">
        <v>186</v>
      </c>
      <c r="I101" s="1" t="s">
        <v>187</v>
      </c>
      <c r="J101" s="1" t="s">
        <v>36</v>
      </c>
      <c r="K101" s="1" t="s">
        <v>105</v>
      </c>
      <c r="L101" s="1">
        <v>31.5</v>
      </c>
      <c r="N101" s="1" t="s">
        <v>30</v>
      </c>
      <c r="O101" s="1" t="s">
        <v>30</v>
      </c>
      <c r="P101" s="1" t="s">
        <v>30</v>
      </c>
    </row>
    <row r="102" spans="1:16" s="1" customFormat="1" ht="12" x14ac:dyDescent="0.2">
      <c r="A102" s="1">
        <v>4</v>
      </c>
      <c r="B102" s="1" t="s">
        <v>88</v>
      </c>
      <c r="C102" s="1" t="s">
        <v>108</v>
      </c>
      <c r="D102" s="1" t="s">
        <v>139</v>
      </c>
      <c r="E102" s="1" t="s">
        <v>63</v>
      </c>
      <c r="F102" s="1" t="str">
        <f>"9788891413079"</f>
        <v>9788891413079</v>
      </c>
      <c r="G102" s="1" t="s">
        <v>140</v>
      </c>
      <c r="H102" s="1" t="s">
        <v>141</v>
      </c>
      <c r="I102" s="1" t="s">
        <v>142</v>
      </c>
      <c r="J102" s="1" t="s">
        <v>36</v>
      </c>
      <c r="K102" s="1" t="s">
        <v>143</v>
      </c>
      <c r="L102" s="1">
        <v>16</v>
      </c>
      <c r="N102" s="1" t="s">
        <v>30</v>
      </c>
      <c r="O102" s="1" t="s">
        <v>30</v>
      </c>
      <c r="P102" s="1" t="s">
        <v>30</v>
      </c>
    </row>
    <row r="103" spans="1:16" s="1" customFormat="1" ht="12" x14ac:dyDescent="0.2">
      <c r="A103" s="1">
        <v>4</v>
      </c>
      <c r="B103" s="1" t="s">
        <v>88</v>
      </c>
      <c r="C103" s="1" t="s">
        <v>108</v>
      </c>
      <c r="D103" s="1" t="s">
        <v>139</v>
      </c>
      <c r="E103" s="1" t="s">
        <v>50</v>
      </c>
      <c r="F103" s="1" t="str">
        <f>"9788805074136"</f>
        <v>9788805074136</v>
      </c>
      <c r="G103" s="1" t="s">
        <v>119</v>
      </c>
      <c r="H103" s="1" t="s">
        <v>188</v>
      </c>
      <c r="I103" s="1" t="s">
        <v>189</v>
      </c>
      <c r="J103" s="1">
        <v>2</v>
      </c>
      <c r="K103" s="1" t="s">
        <v>37</v>
      </c>
      <c r="L103" s="1">
        <v>21.9</v>
      </c>
      <c r="N103" s="1" t="s">
        <v>30</v>
      </c>
      <c r="O103" s="1" t="s">
        <v>31</v>
      </c>
      <c r="P103" s="1" t="s">
        <v>30</v>
      </c>
    </row>
    <row r="104" spans="1:16" s="1" customFormat="1" ht="12" x14ac:dyDescent="0.2">
      <c r="A104" s="1">
        <v>4</v>
      </c>
      <c r="B104" s="1" t="s">
        <v>88</v>
      </c>
      <c r="C104" s="1" t="s">
        <v>108</v>
      </c>
      <c r="D104" s="1" t="s">
        <v>139</v>
      </c>
      <c r="E104" s="1" t="s">
        <v>144</v>
      </c>
      <c r="F104" s="1" t="str">
        <f>"9788820366445"</f>
        <v>9788820366445</v>
      </c>
      <c r="G104" s="1" t="s">
        <v>145</v>
      </c>
      <c r="H104" s="1" t="s">
        <v>146</v>
      </c>
      <c r="I104" s="1" t="s">
        <v>147</v>
      </c>
      <c r="J104" s="1" t="s">
        <v>36</v>
      </c>
      <c r="K104" s="1" t="s">
        <v>105</v>
      </c>
      <c r="L104" s="1">
        <v>24.9</v>
      </c>
      <c r="M104" s="1">
        <v>2019</v>
      </c>
      <c r="N104" s="1" t="s">
        <v>30</v>
      </c>
      <c r="O104" s="1" t="s">
        <v>31</v>
      </c>
      <c r="P104" s="1" t="s">
        <v>30</v>
      </c>
    </row>
    <row r="105" spans="1:16" s="1" customFormat="1" ht="12" x14ac:dyDescent="0.2">
      <c r="A105" s="1">
        <v>4</v>
      </c>
      <c r="B105" s="1" t="s">
        <v>88</v>
      </c>
      <c r="C105" s="1" t="s">
        <v>108</v>
      </c>
      <c r="D105" s="1" t="s">
        <v>139</v>
      </c>
      <c r="E105" s="1" t="s">
        <v>63</v>
      </c>
      <c r="F105" s="1" t="str">
        <f>"9788891413086"</f>
        <v>9788891413086</v>
      </c>
      <c r="G105" s="1" t="s">
        <v>140</v>
      </c>
      <c r="H105" s="1" t="s">
        <v>162</v>
      </c>
      <c r="I105" s="1" t="s">
        <v>163</v>
      </c>
      <c r="J105" s="1" t="s">
        <v>36</v>
      </c>
      <c r="K105" s="1" t="s">
        <v>143</v>
      </c>
      <c r="L105" s="1">
        <v>18</v>
      </c>
      <c r="N105" s="1" t="s">
        <v>30</v>
      </c>
      <c r="O105" s="1" t="s">
        <v>30</v>
      </c>
      <c r="P105" s="1" t="s">
        <v>30</v>
      </c>
    </row>
    <row r="106" spans="1:16" s="1" customFormat="1" ht="12" x14ac:dyDescent="0.2">
      <c r="A106" s="1">
        <v>4</v>
      </c>
      <c r="B106" s="1" t="s">
        <v>88</v>
      </c>
      <c r="C106" s="1" t="s">
        <v>108</v>
      </c>
      <c r="D106" s="1" t="s">
        <v>139</v>
      </c>
      <c r="E106" s="1" t="s">
        <v>151</v>
      </c>
      <c r="F106" s="1" t="str">
        <f>"9788891408501"</f>
        <v>9788891408501</v>
      </c>
      <c r="G106" s="1" t="s">
        <v>152</v>
      </c>
      <c r="H106" s="1" t="s">
        <v>190</v>
      </c>
      <c r="I106" s="1" t="s">
        <v>191</v>
      </c>
      <c r="J106" s="1">
        <v>2</v>
      </c>
      <c r="K106" s="1" t="s">
        <v>143</v>
      </c>
      <c r="L106" s="1">
        <v>27</v>
      </c>
      <c r="N106" s="1" t="s">
        <v>30</v>
      </c>
      <c r="O106" s="1" t="s">
        <v>31</v>
      </c>
      <c r="P106" s="1" t="s">
        <v>30</v>
      </c>
    </row>
    <row r="107" spans="1:16" s="1" customFormat="1" ht="12" x14ac:dyDescent="0.2">
      <c r="A107" s="1">
        <v>4</v>
      </c>
      <c r="B107" s="1" t="s">
        <v>88</v>
      </c>
      <c r="C107" s="1" t="s">
        <v>108</v>
      </c>
      <c r="D107" s="1" t="s">
        <v>139</v>
      </c>
      <c r="E107" s="1" t="s">
        <v>151</v>
      </c>
      <c r="F107" s="1" t="str">
        <f>"9788891424792"</f>
        <v>9788891424792</v>
      </c>
      <c r="G107" s="1" t="s">
        <v>152</v>
      </c>
      <c r="H107" s="1" t="s">
        <v>154</v>
      </c>
      <c r="I107" s="1" t="s">
        <v>28</v>
      </c>
      <c r="J107" s="1" t="s">
        <v>36</v>
      </c>
      <c r="K107" s="1" t="s">
        <v>143</v>
      </c>
      <c r="L107" s="1">
        <v>27</v>
      </c>
      <c r="M107" s="1">
        <v>2020</v>
      </c>
      <c r="N107" s="1" t="s">
        <v>31</v>
      </c>
      <c r="O107" s="1" t="s">
        <v>31</v>
      </c>
      <c r="P107" s="1" t="s">
        <v>30</v>
      </c>
    </row>
    <row r="108" spans="1:16" s="1" customFormat="1" ht="12" x14ac:dyDescent="0.2">
      <c r="A108" s="1">
        <v>4</v>
      </c>
      <c r="B108" s="1" t="s">
        <v>88</v>
      </c>
      <c r="C108" s="1" t="s">
        <v>108</v>
      </c>
      <c r="D108" s="1" t="s">
        <v>139</v>
      </c>
      <c r="E108" s="1" t="s">
        <v>129</v>
      </c>
      <c r="F108" s="1" t="str">
        <f>"9788820378493"</f>
        <v>9788820378493</v>
      </c>
      <c r="G108" s="1" t="s">
        <v>192</v>
      </c>
      <c r="H108" s="1" t="s">
        <v>193</v>
      </c>
      <c r="I108" s="1" t="s">
        <v>194</v>
      </c>
      <c r="J108" s="1" t="s">
        <v>36</v>
      </c>
      <c r="K108" s="1" t="s">
        <v>105</v>
      </c>
      <c r="L108" s="1">
        <v>29.9</v>
      </c>
      <c r="N108" s="1" t="s">
        <v>30</v>
      </c>
      <c r="O108" s="1" t="s">
        <v>30</v>
      </c>
      <c r="P108" s="1" t="s">
        <v>30</v>
      </c>
    </row>
    <row r="109" spans="1:16" s="1" customFormat="1" ht="12" x14ac:dyDescent="0.2">
      <c r="A109" s="1">
        <v>4</v>
      </c>
      <c r="B109" s="1" t="s">
        <v>88</v>
      </c>
      <c r="C109" s="1" t="s">
        <v>108</v>
      </c>
      <c r="D109" s="1" t="s">
        <v>139</v>
      </c>
      <c r="E109" s="1" t="s">
        <v>25</v>
      </c>
      <c r="F109" s="1" t="str">
        <f>"9788808439291"</f>
        <v>9788808439291</v>
      </c>
      <c r="G109" s="1" t="s">
        <v>99</v>
      </c>
      <c r="H109" s="1" t="s">
        <v>183</v>
      </c>
      <c r="I109" s="1" t="s">
        <v>184</v>
      </c>
      <c r="J109" s="1">
        <v>2</v>
      </c>
      <c r="K109" s="1" t="s">
        <v>29</v>
      </c>
      <c r="L109" s="1">
        <v>39.299999999999997</v>
      </c>
      <c r="N109" s="1" t="s">
        <v>30</v>
      </c>
      <c r="O109" s="1" t="s">
        <v>31</v>
      </c>
      <c r="P109" s="1" t="s">
        <v>30</v>
      </c>
    </row>
    <row r="110" spans="1:16" s="1" customFormat="1" ht="12" x14ac:dyDescent="0.2">
      <c r="A110" s="1">
        <v>4</v>
      </c>
      <c r="B110" s="1" t="s">
        <v>88</v>
      </c>
      <c r="C110" s="1" t="s">
        <v>108</v>
      </c>
      <c r="D110" s="1" t="s">
        <v>139</v>
      </c>
      <c r="E110" s="1" t="s">
        <v>25</v>
      </c>
      <c r="F110" s="1" t="str">
        <f>"9788808721211"</f>
        <v>9788808721211</v>
      </c>
      <c r="G110" s="1" t="s">
        <v>26</v>
      </c>
      <c r="H110" s="1" t="s">
        <v>113</v>
      </c>
      <c r="I110" s="1" t="s">
        <v>114</v>
      </c>
      <c r="J110" s="1">
        <v>1</v>
      </c>
      <c r="K110" s="1" t="s">
        <v>29</v>
      </c>
      <c r="L110" s="1">
        <v>39.299999999999997</v>
      </c>
      <c r="N110" s="1" t="s">
        <v>30</v>
      </c>
      <c r="O110" s="1" t="s">
        <v>30</v>
      </c>
      <c r="P110" s="1" t="s">
        <v>30</v>
      </c>
    </row>
    <row r="111" spans="1:16" s="1" customFormat="1" ht="12" x14ac:dyDescent="0.2">
      <c r="A111" s="1">
        <v>4</v>
      </c>
      <c r="B111" s="1" t="s">
        <v>88</v>
      </c>
      <c r="C111" s="1" t="s">
        <v>108</v>
      </c>
      <c r="D111" s="1" t="s">
        <v>139</v>
      </c>
      <c r="E111" s="1" t="s">
        <v>67</v>
      </c>
      <c r="F111" s="1" t="str">
        <f>"9788842673866"</f>
        <v>9788842673866</v>
      </c>
      <c r="G111" s="1" t="s">
        <v>68</v>
      </c>
      <c r="H111" s="1" t="s">
        <v>69</v>
      </c>
      <c r="I111" s="1" t="s">
        <v>70</v>
      </c>
      <c r="J111" s="1">
        <v>2</v>
      </c>
      <c r="K111" s="1" t="s">
        <v>71</v>
      </c>
      <c r="L111" s="1">
        <v>8.1</v>
      </c>
      <c r="N111" s="1" t="s">
        <v>30</v>
      </c>
      <c r="O111" s="1" t="s">
        <v>31</v>
      </c>
      <c r="P111" s="1" t="s">
        <v>30</v>
      </c>
    </row>
    <row r="112" spans="1:16" s="1" customFormat="1" ht="12" x14ac:dyDescent="0.2">
      <c r="A112" s="1">
        <v>4</v>
      </c>
      <c r="B112" s="1" t="s">
        <v>88</v>
      </c>
      <c r="C112" s="1" t="s">
        <v>108</v>
      </c>
      <c r="D112" s="1" t="s">
        <v>139</v>
      </c>
      <c r="E112" s="1" t="s">
        <v>79</v>
      </c>
      <c r="F112" s="1" t="str">
        <f>"9788891415479"</f>
        <v>9788891415479</v>
      </c>
      <c r="G112" s="1" t="s">
        <v>159</v>
      </c>
      <c r="H112" s="1" t="s">
        <v>160</v>
      </c>
      <c r="I112" s="1" t="s">
        <v>161</v>
      </c>
      <c r="J112" s="1" t="s">
        <v>36</v>
      </c>
      <c r="K112" s="1" t="s">
        <v>143</v>
      </c>
      <c r="L112" s="1">
        <v>26</v>
      </c>
      <c r="N112" s="1" t="s">
        <v>30</v>
      </c>
      <c r="O112" s="1" t="s">
        <v>30</v>
      </c>
      <c r="P112" s="1" t="s">
        <v>30</v>
      </c>
    </row>
    <row r="113" spans="1:16" s="1" customFormat="1" ht="12" x14ac:dyDescent="0.2">
      <c r="A113" s="1">
        <v>4</v>
      </c>
      <c r="B113" s="1" t="s">
        <v>88</v>
      </c>
      <c r="C113" s="1" t="s">
        <v>108</v>
      </c>
      <c r="D113" s="1" t="s">
        <v>139</v>
      </c>
      <c r="E113" s="1" t="s">
        <v>125</v>
      </c>
      <c r="F113" s="1" t="str">
        <f>"9788808444509"</f>
        <v>9788808444509</v>
      </c>
      <c r="G113" s="1" t="s">
        <v>164</v>
      </c>
      <c r="H113" s="1" t="s">
        <v>195</v>
      </c>
      <c r="I113" s="1" t="s">
        <v>196</v>
      </c>
      <c r="J113" s="1">
        <v>2</v>
      </c>
      <c r="K113" s="1" t="s">
        <v>29</v>
      </c>
      <c r="L113" s="1">
        <v>36.4</v>
      </c>
      <c r="M113" s="1">
        <v>2019</v>
      </c>
      <c r="N113" s="1" t="s">
        <v>30</v>
      </c>
      <c r="O113" s="1" t="s">
        <v>31</v>
      </c>
      <c r="P113" s="1" t="s">
        <v>30</v>
      </c>
    </row>
    <row r="114" spans="1:16" s="1" customFormat="1" ht="12" x14ac:dyDescent="0.2">
      <c r="A114" s="1">
        <v>5</v>
      </c>
      <c r="B114" s="1" t="s">
        <v>22</v>
      </c>
      <c r="C114" s="1" t="s">
        <v>108</v>
      </c>
      <c r="D114" s="1" t="s">
        <v>109</v>
      </c>
      <c r="E114" s="1" t="s">
        <v>42</v>
      </c>
      <c r="F114" s="1" t="str">
        <f>"9788839302151"</f>
        <v>9788839302151</v>
      </c>
      <c r="G114" s="1" t="s">
        <v>110</v>
      </c>
      <c r="H114" s="1" t="s">
        <v>111</v>
      </c>
      <c r="I114" s="1" t="s">
        <v>112</v>
      </c>
      <c r="J114" s="1" t="s">
        <v>36</v>
      </c>
      <c r="K114" s="1" t="s">
        <v>45</v>
      </c>
      <c r="L114" s="1">
        <v>22.3</v>
      </c>
      <c r="N114" s="1" t="s">
        <v>30</v>
      </c>
      <c r="O114" s="1" t="s">
        <v>30</v>
      </c>
      <c r="P114" s="1" t="s">
        <v>30</v>
      </c>
    </row>
    <row r="115" spans="1:16" s="1" customFormat="1" ht="12" x14ac:dyDescent="0.2">
      <c r="A115" s="1">
        <v>5</v>
      </c>
      <c r="B115" s="1" t="s">
        <v>22</v>
      </c>
      <c r="C115" s="1" t="s">
        <v>108</v>
      </c>
      <c r="D115" s="1" t="s">
        <v>109</v>
      </c>
      <c r="E115" s="1" t="s">
        <v>125</v>
      </c>
      <c r="F115" s="1" t="str">
        <f>"9788860177889"</f>
        <v>9788860177889</v>
      </c>
      <c r="G115" s="1" t="s">
        <v>173</v>
      </c>
      <c r="H115" s="1" t="s">
        <v>174</v>
      </c>
      <c r="I115" s="1" t="s">
        <v>197</v>
      </c>
      <c r="J115" s="1">
        <v>3</v>
      </c>
      <c r="K115" s="1" t="s">
        <v>176</v>
      </c>
      <c r="L115" s="1">
        <v>30.4</v>
      </c>
      <c r="N115" s="1" t="s">
        <v>30</v>
      </c>
      <c r="O115" s="1" t="s">
        <v>31</v>
      </c>
      <c r="P115" s="1" t="s">
        <v>30</v>
      </c>
    </row>
    <row r="116" spans="1:16" s="1" customFormat="1" ht="12" x14ac:dyDescent="0.2">
      <c r="A116" s="1">
        <v>5</v>
      </c>
      <c r="B116" s="1" t="s">
        <v>22</v>
      </c>
      <c r="C116" s="1" t="s">
        <v>108</v>
      </c>
      <c r="D116" s="1" t="s">
        <v>109</v>
      </c>
      <c r="E116" s="1" t="s">
        <v>63</v>
      </c>
      <c r="F116" s="1" t="str">
        <f>"9788841854983"</f>
        <v>9788841854983</v>
      </c>
      <c r="G116" s="1" t="s">
        <v>167</v>
      </c>
      <c r="H116" s="1" t="s">
        <v>168</v>
      </c>
      <c r="I116" s="1" t="s">
        <v>169</v>
      </c>
      <c r="J116" s="1" t="s">
        <v>36</v>
      </c>
      <c r="K116" s="1" t="s">
        <v>170</v>
      </c>
      <c r="L116" s="1">
        <v>27.3</v>
      </c>
      <c r="N116" s="1" t="s">
        <v>30</v>
      </c>
      <c r="O116" s="1" t="s">
        <v>30</v>
      </c>
      <c r="P116" s="1" t="s">
        <v>30</v>
      </c>
    </row>
    <row r="117" spans="1:16" s="1" customFormat="1" ht="12" x14ac:dyDescent="0.2">
      <c r="A117" s="1">
        <v>5</v>
      </c>
      <c r="B117" s="1" t="s">
        <v>22</v>
      </c>
      <c r="C117" s="1" t="s">
        <v>108</v>
      </c>
      <c r="D117" s="1" t="s">
        <v>109</v>
      </c>
      <c r="E117" s="1" t="s">
        <v>25</v>
      </c>
      <c r="F117" s="1" t="str">
        <f>"9788808743831"</f>
        <v>9788808743831</v>
      </c>
      <c r="G117" s="1" t="s">
        <v>198</v>
      </c>
      <c r="H117" s="1" t="s">
        <v>199</v>
      </c>
      <c r="I117" s="1" t="s">
        <v>28</v>
      </c>
      <c r="J117" s="1">
        <v>3</v>
      </c>
      <c r="K117" s="1" t="s">
        <v>29</v>
      </c>
      <c r="L117" s="1">
        <v>20.399999999999999</v>
      </c>
      <c r="N117" s="1" t="s">
        <v>30</v>
      </c>
      <c r="O117" s="1" t="s">
        <v>31</v>
      </c>
      <c r="P117" s="1" t="s">
        <v>30</v>
      </c>
    </row>
    <row r="118" spans="1:16" s="1" customFormat="1" ht="12" x14ac:dyDescent="0.2">
      <c r="A118" s="1">
        <v>5</v>
      </c>
      <c r="B118" s="1" t="s">
        <v>22</v>
      </c>
      <c r="C118" s="1" t="s">
        <v>108</v>
      </c>
      <c r="D118" s="1" t="s">
        <v>109</v>
      </c>
      <c r="E118" s="1" t="s">
        <v>133</v>
      </c>
      <c r="F118" s="1" t="str">
        <f>"9788808228352"</f>
        <v>9788808228352</v>
      </c>
      <c r="G118" s="1" t="s">
        <v>134</v>
      </c>
      <c r="H118" s="1" t="s">
        <v>200</v>
      </c>
      <c r="I118" s="1" t="s">
        <v>201</v>
      </c>
      <c r="J118" s="1">
        <v>3</v>
      </c>
      <c r="K118" s="1" t="s">
        <v>29</v>
      </c>
      <c r="L118" s="1">
        <v>28.3</v>
      </c>
      <c r="N118" s="1" t="s">
        <v>30</v>
      </c>
      <c r="O118" s="1" t="s">
        <v>31</v>
      </c>
      <c r="P118" s="1" t="s">
        <v>30</v>
      </c>
    </row>
    <row r="119" spans="1:16" s="1" customFormat="1" ht="12" x14ac:dyDescent="0.2">
      <c r="A119" s="1">
        <v>5</v>
      </c>
      <c r="B119" s="1" t="s">
        <v>22</v>
      </c>
      <c r="C119" s="1" t="s">
        <v>108</v>
      </c>
      <c r="D119" s="1" t="s">
        <v>109</v>
      </c>
      <c r="E119" s="1" t="s">
        <v>129</v>
      </c>
      <c r="F119" s="1" t="str">
        <f>"9788808214577"</f>
        <v>9788808214577</v>
      </c>
      <c r="G119" s="1" t="s">
        <v>130</v>
      </c>
      <c r="H119" s="1" t="s">
        <v>202</v>
      </c>
      <c r="I119" s="1" t="s">
        <v>203</v>
      </c>
      <c r="J119" s="1">
        <v>3</v>
      </c>
      <c r="K119" s="1" t="s">
        <v>29</v>
      </c>
      <c r="L119" s="1">
        <v>35.5</v>
      </c>
      <c r="N119" s="1" t="s">
        <v>30</v>
      </c>
      <c r="O119" s="1" t="s">
        <v>31</v>
      </c>
      <c r="P119" s="1" t="s">
        <v>30</v>
      </c>
    </row>
    <row r="120" spans="1:16" s="1" customFormat="1" ht="12" x14ac:dyDescent="0.2">
      <c r="A120" s="1">
        <v>5</v>
      </c>
      <c r="B120" s="1" t="s">
        <v>22</v>
      </c>
      <c r="C120" s="1" t="s">
        <v>108</v>
      </c>
      <c r="D120" s="1" t="s">
        <v>109</v>
      </c>
      <c r="E120" s="1" t="s">
        <v>50</v>
      </c>
      <c r="F120" s="1" t="str">
        <f>"9788842113157"</f>
        <v>9788842113157</v>
      </c>
      <c r="G120" s="1" t="s">
        <v>179</v>
      </c>
      <c r="H120" s="1" t="s">
        <v>204</v>
      </c>
      <c r="I120" s="1" t="s">
        <v>205</v>
      </c>
      <c r="J120" s="1">
        <v>3</v>
      </c>
      <c r="K120" s="1" t="s">
        <v>182</v>
      </c>
      <c r="L120" s="1">
        <v>21.5</v>
      </c>
      <c r="N120" s="1" t="s">
        <v>30</v>
      </c>
      <c r="O120" s="1" t="s">
        <v>31</v>
      </c>
      <c r="P120" s="1" t="s">
        <v>30</v>
      </c>
    </row>
    <row r="121" spans="1:16" s="1" customFormat="1" ht="12" x14ac:dyDescent="0.2">
      <c r="A121" s="1">
        <v>5</v>
      </c>
      <c r="B121" s="1" t="s">
        <v>22</v>
      </c>
      <c r="C121" s="1" t="s">
        <v>108</v>
      </c>
      <c r="D121" s="1" t="s">
        <v>109</v>
      </c>
      <c r="E121" s="1" t="s">
        <v>67</v>
      </c>
      <c r="F121" s="1" t="str">
        <f>"9788842673866"</f>
        <v>9788842673866</v>
      </c>
      <c r="G121" s="1" t="s">
        <v>68</v>
      </c>
      <c r="H121" s="1" t="s">
        <v>69</v>
      </c>
      <c r="I121" s="1" t="s">
        <v>70</v>
      </c>
      <c r="J121" s="1">
        <v>2</v>
      </c>
      <c r="K121" s="1" t="s">
        <v>71</v>
      </c>
      <c r="L121" s="1">
        <v>8.1</v>
      </c>
      <c r="N121" s="1" t="s">
        <v>30</v>
      </c>
      <c r="O121" s="1" t="s">
        <v>30</v>
      </c>
      <c r="P121" s="1" t="s">
        <v>30</v>
      </c>
    </row>
    <row r="122" spans="1:16" s="1" customFormat="1" ht="12" x14ac:dyDescent="0.2">
      <c r="A122" s="1">
        <v>5</v>
      </c>
      <c r="B122" s="1" t="s">
        <v>22</v>
      </c>
      <c r="C122" s="1" t="s">
        <v>108</v>
      </c>
      <c r="D122" s="1" t="s">
        <v>109</v>
      </c>
      <c r="E122" s="1" t="s">
        <v>115</v>
      </c>
      <c r="F122" s="1" t="str">
        <f>"9788820378509"</f>
        <v>9788820378509</v>
      </c>
      <c r="G122" s="1" t="s">
        <v>64</v>
      </c>
      <c r="H122" s="1" t="s">
        <v>116</v>
      </c>
      <c r="I122" s="1" t="s">
        <v>117</v>
      </c>
      <c r="J122" s="1">
        <v>3</v>
      </c>
      <c r="K122" s="1" t="s">
        <v>105</v>
      </c>
      <c r="L122" s="1">
        <v>25.9</v>
      </c>
      <c r="N122" s="1" t="s">
        <v>30</v>
      </c>
      <c r="O122" s="1" t="s">
        <v>31</v>
      </c>
      <c r="P122" s="1" t="s">
        <v>30</v>
      </c>
    </row>
    <row r="123" spans="1:16" s="1" customFormat="1" ht="12" x14ac:dyDescent="0.2">
      <c r="A123" s="1">
        <v>5</v>
      </c>
      <c r="B123" s="1" t="s">
        <v>22</v>
      </c>
      <c r="C123" s="1" t="s">
        <v>108</v>
      </c>
      <c r="D123" s="1" t="s">
        <v>109</v>
      </c>
      <c r="E123" s="1" t="s">
        <v>63</v>
      </c>
      <c r="F123" s="1" t="str">
        <f>"9788883394348"</f>
        <v>9788883394348</v>
      </c>
      <c r="G123" s="1" t="s">
        <v>137</v>
      </c>
      <c r="H123" s="1" t="s">
        <v>138</v>
      </c>
      <c r="I123" s="1" t="s">
        <v>28</v>
      </c>
      <c r="J123" s="1" t="s">
        <v>36</v>
      </c>
      <c r="K123" s="1" t="s">
        <v>66</v>
      </c>
      <c r="L123" s="1">
        <v>24.6</v>
      </c>
      <c r="N123" s="1" t="s">
        <v>30</v>
      </c>
      <c r="O123" s="1" t="s">
        <v>30</v>
      </c>
      <c r="P123" s="1" t="s">
        <v>30</v>
      </c>
    </row>
    <row r="124" spans="1:16" s="1" customFormat="1" ht="12" x14ac:dyDescent="0.2">
      <c r="A124" s="1">
        <v>5</v>
      </c>
      <c r="B124" s="1" t="s">
        <v>88</v>
      </c>
      <c r="C124" s="1" t="s">
        <v>108</v>
      </c>
      <c r="D124" s="1" t="s">
        <v>206</v>
      </c>
      <c r="E124" s="1" t="s">
        <v>42</v>
      </c>
      <c r="F124" s="1" t="str">
        <f>"9788839302151"</f>
        <v>9788839302151</v>
      </c>
      <c r="G124" s="1" t="s">
        <v>110</v>
      </c>
      <c r="H124" s="1" t="s">
        <v>111</v>
      </c>
      <c r="I124" s="1" t="s">
        <v>112</v>
      </c>
      <c r="J124" s="1" t="s">
        <v>36</v>
      </c>
      <c r="K124" s="1" t="s">
        <v>45</v>
      </c>
      <c r="L124" s="1">
        <v>22.3</v>
      </c>
      <c r="N124" s="1" t="s">
        <v>30</v>
      </c>
      <c r="O124" s="1" t="s">
        <v>30</v>
      </c>
      <c r="P124" s="1" t="s">
        <v>30</v>
      </c>
    </row>
    <row r="125" spans="1:16" s="1" customFormat="1" ht="12" x14ac:dyDescent="0.2">
      <c r="A125" s="1">
        <v>5</v>
      </c>
      <c r="B125" s="1" t="s">
        <v>88</v>
      </c>
      <c r="C125" s="1" t="s">
        <v>108</v>
      </c>
      <c r="D125" s="1" t="s">
        <v>206</v>
      </c>
      <c r="E125" s="1" t="s">
        <v>63</v>
      </c>
      <c r="F125" s="1" t="str">
        <f>"9788841854983"</f>
        <v>9788841854983</v>
      </c>
      <c r="G125" s="1" t="s">
        <v>167</v>
      </c>
      <c r="H125" s="1" t="s">
        <v>168</v>
      </c>
      <c r="I125" s="1" t="s">
        <v>169</v>
      </c>
      <c r="J125" s="1" t="s">
        <v>36</v>
      </c>
      <c r="K125" s="1" t="s">
        <v>170</v>
      </c>
      <c r="L125" s="1">
        <v>27.3</v>
      </c>
      <c r="N125" s="1" t="s">
        <v>30</v>
      </c>
      <c r="O125" s="1" t="s">
        <v>31</v>
      </c>
      <c r="P125" s="1" t="s">
        <v>30</v>
      </c>
    </row>
    <row r="126" spans="1:16" s="1" customFormat="1" ht="12" x14ac:dyDescent="0.2">
      <c r="A126" s="1">
        <v>5</v>
      </c>
      <c r="B126" s="1" t="s">
        <v>88</v>
      </c>
      <c r="C126" s="1" t="s">
        <v>108</v>
      </c>
      <c r="D126" s="1" t="s">
        <v>206</v>
      </c>
      <c r="E126" s="1" t="s">
        <v>25</v>
      </c>
      <c r="F126" s="1" t="str">
        <f>"9788808743831"</f>
        <v>9788808743831</v>
      </c>
      <c r="G126" s="1" t="s">
        <v>198</v>
      </c>
      <c r="H126" s="1" t="s">
        <v>199</v>
      </c>
      <c r="I126" s="1" t="s">
        <v>28</v>
      </c>
      <c r="J126" s="1">
        <v>3</v>
      </c>
      <c r="K126" s="1" t="s">
        <v>29</v>
      </c>
      <c r="L126" s="1">
        <v>20.399999999999999</v>
      </c>
      <c r="N126" s="1" t="s">
        <v>30</v>
      </c>
      <c r="O126" s="1" t="s">
        <v>31</v>
      </c>
      <c r="P126" s="1" t="s">
        <v>30</v>
      </c>
    </row>
    <row r="127" spans="1:16" s="1" customFormat="1" ht="12" x14ac:dyDescent="0.2">
      <c r="A127" s="1">
        <v>5</v>
      </c>
      <c r="B127" s="1" t="s">
        <v>88</v>
      </c>
      <c r="C127" s="1" t="s">
        <v>108</v>
      </c>
      <c r="D127" s="1" t="s">
        <v>206</v>
      </c>
      <c r="E127" s="1" t="s">
        <v>63</v>
      </c>
      <c r="F127" s="1" t="str">
        <f>"9788891413079"</f>
        <v>9788891413079</v>
      </c>
      <c r="G127" s="1" t="s">
        <v>140</v>
      </c>
      <c r="H127" s="1" t="s">
        <v>141</v>
      </c>
      <c r="I127" s="1" t="s">
        <v>142</v>
      </c>
      <c r="J127" s="1" t="s">
        <v>36</v>
      </c>
      <c r="K127" s="1" t="s">
        <v>143</v>
      </c>
      <c r="L127" s="1">
        <v>16</v>
      </c>
      <c r="N127" s="1" t="s">
        <v>30</v>
      </c>
      <c r="O127" s="1" t="s">
        <v>30</v>
      </c>
      <c r="P127" s="1" t="s">
        <v>30</v>
      </c>
    </row>
    <row r="128" spans="1:16" s="1" customFormat="1" ht="12" x14ac:dyDescent="0.2">
      <c r="A128" s="1">
        <v>5</v>
      </c>
      <c r="B128" s="1" t="s">
        <v>88</v>
      </c>
      <c r="C128" s="1" t="s">
        <v>108</v>
      </c>
      <c r="D128" s="1" t="s">
        <v>206</v>
      </c>
      <c r="E128" s="1" t="s">
        <v>63</v>
      </c>
      <c r="F128" s="1" t="str">
        <f>"9788891413086"</f>
        <v>9788891413086</v>
      </c>
      <c r="G128" s="1" t="s">
        <v>140</v>
      </c>
      <c r="H128" s="1" t="s">
        <v>162</v>
      </c>
      <c r="I128" s="1" t="s">
        <v>163</v>
      </c>
      <c r="J128" s="1" t="s">
        <v>36</v>
      </c>
      <c r="K128" s="1" t="s">
        <v>143</v>
      </c>
      <c r="L128" s="1">
        <v>18</v>
      </c>
      <c r="N128" s="1" t="s">
        <v>30</v>
      </c>
      <c r="O128" s="1" t="s">
        <v>30</v>
      </c>
      <c r="P128" s="1" t="s">
        <v>30</v>
      </c>
    </row>
    <row r="129" spans="1:16" s="1" customFormat="1" ht="12" x14ac:dyDescent="0.2">
      <c r="A129" s="1">
        <v>5</v>
      </c>
      <c r="B129" s="1" t="s">
        <v>88</v>
      </c>
      <c r="C129" s="1" t="s">
        <v>108</v>
      </c>
      <c r="D129" s="1" t="s">
        <v>206</v>
      </c>
      <c r="E129" s="1" t="s">
        <v>125</v>
      </c>
      <c r="F129" s="1" t="str">
        <f>"9788860177896"</f>
        <v>9788860177896</v>
      </c>
      <c r="G129" s="1" t="s">
        <v>173</v>
      </c>
      <c r="H129" s="1" t="s">
        <v>174</v>
      </c>
      <c r="I129" s="1" t="s">
        <v>197</v>
      </c>
      <c r="J129" s="1">
        <v>3</v>
      </c>
      <c r="K129" s="1" t="s">
        <v>176</v>
      </c>
      <c r="L129" s="1">
        <v>33.9</v>
      </c>
      <c r="N129" s="1" t="s">
        <v>30</v>
      </c>
      <c r="O129" s="1" t="s">
        <v>31</v>
      </c>
      <c r="P129" s="1" t="s">
        <v>30</v>
      </c>
    </row>
    <row r="130" spans="1:16" s="1" customFormat="1" ht="12" x14ac:dyDescent="0.2">
      <c r="A130" s="1">
        <v>5</v>
      </c>
      <c r="B130" s="1" t="s">
        <v>88</v>
      </c>
      <c r="C130" s="1" t="s">
        <v>108</v>
      </c>
      <c r="D130" s="1" t="s">
        <v>206</v>
      </c>
      <c r="E130" s="1" t="s">
        <v>67</v>
      </c>
      <c r="F130" s="1" t="str">
        <f>"9788842673866"</f>
        <v>9788842673866</v>
      </c>
      <c r="G130" s="1" t="s">
        <v>68</v>
      </c>
      <c r="H130" s="1" t="s">
        <v>69</v>
      </c>
      <c r="I130" s="1" t="s">
        <v>70</v>
      </c>
      <c r="J130" s="1">
        <v>2</v>
      </c>
      <c r="K130" s="1" t="s">
        <v>71</v>
      </c>
      <c r="L130" s="1">
        <v>8.1</v>
      </c>
      <c r="N130" s="1" t="s">
        <v>30</v>
      </c>
      <c r="O130" s="1" t="s">
        <v>30</v>
      </c>
      <c r="P130" s="1" t="s">
        <v>30</v>
      </c>
    </row>
    <row r="131" spans="1:16" s="1" customFormat="1" ht="12" x14ac:dyDescent="0.2">
      <c r="A131" s="1">
        <v>5</v>
      </c>
      <c r="B131" s="1" t="s">
        <v>88</v>
      </c>
      <c r="C131" s="1" t="s">
        <v>108</v>
      </c>
      <c r="D131" s="1" t="s">
        <v>206</v>
      </c>
      <c r="E131" s="1" t="s">
        <v>155</v>
      </c>
      <c r="F131" s="1" t="str">
        <f>"9788820356262"</f>
        <v>9788820356262</v>
      </c>
      <c r="G131" s="1" t="s">
        <v>156</v>
      </c>
      <c r="H131" s="1" t="s">
        <v>186</v>
      </c>
      <c r="I131" s="1" t="s">
        <v>187</v>
      </c>
      <c r="J131" s="1" t="s">
        <v>36</v>
      </c>
      <c r="K131" s="1" t="s">
        <v>105</v>
      </c>
      <c r="L131" s="1">
        <v>31.5</v>
      </c>
      <c r="N131" s="1" t="s">
        <v>30</v>
      </c>
      <c r="O131" s="1" t="s">
        <v>30</v>
      </c>
      <c r="P131" s="1" t="s">
        <v>30</v>
      </c>
    </row>
    <row r="132" spans="1:16" s="1" customFormat="1" ht="12" x14ac:dyDescent="0.2">
      <c r="A132" s="1">
        <v>5</v>
      </c>
      <c r="B132" s="1" t="s">
        <v>88</v>
      </c>
      <c r="C132" s="1" t="s">
        <v>108</v>
      </c>
      <c r="D132" s="1" t="s">
        <v>206</v>
      </c>
      <c r="E132" s="1" t="s">
        <v>50</v>
      </c>
      <c r="F132" s="1" t="str">
        <f>"9788842113157"</f>
        <v>9788842113157</v>
      </c>
      <c r="G132" s="1" t="s">
        <v>179</v>
      </c>
      <c r="H132" s="1" t="s">
        <v>204</v>
      </c>
      <c r="I132" s="1" t="s">
        <v>205</v>
      </c>
      <c r="J132" s="1">
        <v>3</v>
      </c>
      <c r="K132" s="1" t="s">
        <v>182</v>
      </c>
      <c r="L132" s="1">
        <v>21.5</v>
      </c>
      <c r="N132" s="1" t="s">
        <v>30</v>
      </c>
      <c r="O132" s="1" t="s">
        <v>31</v>
      </c>
      <c r="P132" s="1" t="s">
        <v>30</v>
      </c>
    </row>
    <row r="133" spans="1:16" s="1" customFormat="1" ht="12" x14ac:dyDescent="0.2">
      <c r="A133" s="1">
        <v>5</v>
      </c>
      <c r="B133" s="1" t="s">
        <v>88</v>
      </c>
      <c r="C133" s="1" t="s">
        <v>108</v>
      </c>
      <c r="D133" s="1" t="s">
        <v>206</v>
      </c>
      <c r="E133" s="1" t="s">
        <v>151</v>
      </c>
      <c r="F133" s="1" t="str">
        <f>"9788891408501"</f>
        <v>9788891408501</v>
      </c>
      <c r="G133" s="1" t="s">
        <v>152</v>
      </c>
      <c r="H133" s="1" t="s">
        <v>190</v>
      </c>
      <c r="I133" s="1" t="s">
        <v>191</v>
      </c>
      <c r="J133" s="1">
        <v>2</v>
      </c>
      <c r="K133" s="1" t="s">
        <v>143</v>
      </c>
      <c r="L133" s="1">
        <v>27</v>
      </c>
      <c r="N133" s="1" t="s">
        <v>30</v>
      </c>
      <c r="O133" s="1" t="s">
        <v>30</v>
      </c>
      <c r="P133" s="1" t="s">
        <v>30</v>
      </c>
    </row>
    <row r="134" spans="1:16" s="1" customFormat="1" ht="12" x14ac:dyDescent="0.2">
      <c r="A134" s="1">
        <v>5</v>
      </c>
      <c r="B134" s="1" t="s">
        <v>88</v>
      </c>
      <c r="C134" s="1" t="s">
        <v>108</v>
      </c>
      <c r="D134" s="1" t="s">
        <v>206</v>
      </c>
      <c r="E134" s="1" t="s">
        <v>151</v>
      </c>
      <c r="F134" s="1" t="str">
        <f>"9788891408518"</f>
        <v>9788891408518</v>
      </c>
      <c r="G134" s="1" t="s">
        <v>152</v>
      </c>
      <c r="H134" s="1" t="s">
        <v>207</v>
      </c>
      <c r="I134" s="1" t="s">
        <v>191</v>
      </c>
      <c r="J134" s="1">
        <v>2</v>
      </c>
      <c r="K134" s="1" t="s">
        <v>143</v>
      </c>
      <c r="L134" s="1">
        <v>24</v>
      </c>
      <c r="N134" s="1" t="s">
        <v>30</v>
      </c>
      <c r="O134" s="1" t="s">
        <v>31</v>
      </c>
      <c r="P134" s="1" t="s">
        <v>30</v>
      </c>
    </row>
    <row r="135" spans="1:16" s="1" customFormat="1" ht="12" x14ac:dyDescent="0.2">
      <c r="A135" s="1">
        <v>5</v>
      </c>
      <c r="B135" s="1" t="s">
        <v>88</v>
      </c>
      <c r="C135" s="1" t="s">
        <v>108</v>
      </c>
      <c r="D135" s="1" t="s">
        <v>206</v>
      </c>
      <c r="E135" s="1" t="s">
        <v>129</v>
      </c>
      <c r="F135" s="1" t="str">
        <f>"9788820378592"</f>
        <v>9788820378592</v>
      </c>
      <c r="G135" s="1" t="s">
        <v>148</v>
      </c>
      <c r="H135" s="1" t="s">
        <v>149</v>
      </c>
      <c r="I135" s="1" t="s">
        <v>150</v>
      </c>
      <c r="J135" s="1" t="s">
        <v>36</v>
      </c>
      <c r="K135" s="1" t="s">
        <v>105</v>
      </c>
      <c r="L135" s="1">
        <v>26.9</v>
      </c>
      <c r="M135" s="1">
        <v>2019</v>
      </c>
      <c r="N135" s="1" t="s">
        <v>30</v>
      </c>
      <c r="O135" s="1" t="s">
        <v>30</v>
      </c>
      <c r="P135" s="1" t="s">
        <v>30</v>
      </c>
    </row>
    <row r="136" spans="1:16" s="1" customFormat="1" ht="12" x14ac:dyDescent="0.2">
      <c r="A136" s="1">
        <v>5</v>
      </c>
      <c r="B136" s="1" t="s">
        <v>88</v>
      </c>
      <c r="C136" s="1" t="s">
        <v>108</v>
      </c>
      <c r="D136" s="1" t="s">
        <v>206</v>
      </c>
      <c r="E136" s="1" t="s">
        <v>79</v>
      </c>
      <c r="F136" s="1" t="str">
        <f>"9788891415479"</f>
        <v>9788891415479</v>
      </c>
      <c r="G136" s="1" t="s">
        <v>159</v>
      </c>
      <c r="H136" s="1" t="s">
        <v>160</v>
      </c>
      <c r="I136" s="1" t="s">
        <v>161</v>
      </c>
      <c r="J136" s="1" t="s">
        <v>36</v>
      </c>
      <c r="K136" s="1" t="s">
        <v>143</v>
      </c>
      <c r="L136" s="1">
        <v>26</v>
      </c>
      <c r="N136" s="1" t="s">
        <v>30</v>
      </c>
      <c r="O136" s="1" t="s">
        <v>30</v>
      </c>
      <c r="P136" s="1" t="s">
        <v>30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Adozioni-RCTF01701V-19_Giugno_2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2020-06-19T06:39:32Z</cp:lastPrinted>
  <dcterms:created xsi:type="dcterms:W3CDTF">2020-06-19T06:40:03Z</dcterms:created>
  <dcterms:modified xsi:type="dcterms:W3CDTF">2020-06-19T06:40:04Z</dcterms:modified>
</cp:coreProperties>
</file>